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55" windowHeight="5265" activeTab="2"/>
  </bookViews>
  <sheets>
    <sheet name="Curva U Ori 2004-5" sheetId="1" r:id="rId1"/>
    <sheet name="S CrB 2004" sheetId="2" r:id="rId2"/>
    <sheet name="ALTRES 2009" sheetId="3" r:id="rId3"/>
    <sheet name="ALTRES 2003-2008" sheetId="4" r:id="rId4"/>
  </sheets>
  <definedNames>
    <definedName name="_xlnm._FilterDatabase" localSheetId="3" hidden="1">'ALTRES 2003-2008'!$A$9:$F$973</definedName>
    <definedName name="_xlnm._FilterDatabase" localSheetId="0" hidden="1">'Curva U Ori 2004-5'!$F$84:$F$212</definedName>
    <definedName name="_xlnm._FilterDatabase" localSheetId="1" hidden="1">'S CrB 2004'!$I$10:$I$53</definedName>
    <definedName name="_xlnm.Print_Area" localSheetId="3">'ALTRES 2003-2008'!$A$1:$P$244</definedName>
  </definedNames>
  <calcPr fullCalcOnLoad="1"/>
</workbook>
</file>

<file path=xl/sharedStrings.xml><?xml version="1.0" encoding="utf-8"?>
<sst xmlns="http://schemas.openxmlformats.org/spreadsheetml/2006/main" count="2767" uniqueCount="285">
  <si>
    <t>AGRUPACIÓN ASTRONÓMICA DE SABADELL</t>
  </si>
  <si>
    <t>MEDICIONES DE MAGNITUD DE ESTRELLAS VARIABLES Y NOVAS</t>
  </si>
  <si>
    <t>Observador:  XAVIER BROS</t>
  </si>
  <si>
    <t>Instrucciones para registrar las observaciones ver nota al pie de página:</t>
  </si>
  <si>
    <t>(1)</t>
  </si>
  <si>
    <t>(2)</t>
  </si>
  <si>
    <t>(3)</t>
  </si>
  <si>
    <t>(4)</t>
  </si>
  <si>
    <t>(5)</t>
  </si>
  <si>
    <t>deje en blanco</t>
  </si>
  <si>
    <t>ESTRELLA</t>
  </si>
  <si>
    <t>HORA</t>
  </si>
  <si>
    <t>COMPARACION</t>
  </si>
  <si>
    <t>esta casilla</t>
  </si>
  <si>
    <t>VARIABLE</t>
  </si>
  <si>
    <t>Lugar Observación</t>
  </si>
  <si>
    <t>FECHA</t>
  </si>
  <si>
    <t>TU</t>
  </si>
  <si>
    <t>Instrumento</t>
  </si>
  <si>
    <t>mag estrella A</t>
  </si>
  <si>
    <t>grados</t>
  </si>
  <si>
    <t>V</t>
  </si>
  <si>
    <t>mag. estrella B</t>
  </si>
  <si>
    <t>MAG.Estimada</t>
  </si>
  <si>
    <t>CM</t>
  </si>
  <si>
    <t>Cielo</t>
  </si>
  <si>
    <t>Notas</t>
  </si>
  <si>
    <t>SABADELL</t>
  </si>
  <si>
    <t>ALTRES VARIABLES TIPUS MIRA</t>
  </si>
  <si>
    <t>U ORI</t>
  </si>
  <si>
    <t>22-30</t>
  </si>
  <si>
    <t>P11x80</t>
  </si>
  <si>
    <t>Estimació</t>
  </si>
  <si>
    <t>Carta insuficient en estrelles</t>
  </si>
  <si>
    <t>S CRB</t>
  </si>
  <si>
    <t>TREGURA DE DALT</t>
  </si>
  <si>
    <t>R 120</t>
  </si>
  <si>
    <t>22-10</t>
  </si>
  <si>
    <t>T HER</t>
  </si>
  <si>
    <t>23-18</t>
  </si>
  <si>
    <t>20-25</t>
  </si>
  <si>
    <t>1,8N</t>
  </si>
  <si>
    <t>21-10</t>
  </si>
  <si>
    <t>SC 254</t>
  </si>
  <si>
    <t>AGER</t>
  </si>
  <si>
    <t>18-35</t>
  </si>
  <si>
    <t>1,3CL</t>
  </si>
  <si>
    <t>23 20</t>
  </si>
  <si>
    <t>22 20</t>
  </si>
  <si>
    <t>23 30</t>
  </si>
  <si>
    <t>22 30</t>
  </si>
  <si>
    <t>22 55</t>
  </si>
  <si>
    <t>22 50</t>
  </si>
  <si>
    <t>23 25</t>
  </si>
  <si>
    <t>1N</t>
  </si>
  <si>
    <t>20 02</t>
  </si>
  <si>
    <t>21 10</t>
  </si>
  <si>
    <t>S BOO</t>
  </si>
  <si>
    <t>23-15</t>
  </si>
  <si>
    <t>&lt;8,4</t>
  </si>
  <si>
    <t>&lt; 8,4</t>
  </si>
  <si>
    <t>No visible</t>
  </si>
  <si>
    <t>23 05</t>
  </si>
  <si>
    <t>ESTIMACIO</t>
  </si>
  <si>
    <t>AL LIMIT</t>
  </si>
  <si>
    <t>R UMA</t>
  </si>
  <si>
    <t>20 35</t>
  </si>
  <si>
    <t>20 50</t>
  </si>
  <si>
    <t>1,8CLN</t>
  </si>
  <si>
    <t>20 15</t>
  </si>
  <si>
    <t>1,5 vent</t>
  </si>
  <si>
    <t>22 40</t>
  </si>
  <si>
    <t>1,5vent</t>
  </si>
  <si>
    <t>COLL D'ESTENALLES</t>
  </si>
  <si>
    <t>20 20</t>
  </si>
  <si>
    <t>1,0 CL</t>
  </si>
  <si>
    <t>21 50</t>
  </si>
  <si>
    <t>22 10</t>
  </si>
  <si>
    <t>W LYR</t>
  </si>
  <si>
    <t>21 35</t>
  </si>
  <si>
    <t>&lt;</t>
  </si>
  <si>
    <t>&lt;8,8</t>
  </si>
  <si>
    <t>NO VISIBLE</t>
  </si>
  <si>
    <t>22 35</t>
  </si>
  <si>
    <t>0,5CLN</t>
  </si>
  <si>
    <t>dubtos per mag límit V&lt;8,2</t>
  </si>
  <si>
    <t>22 05</t>
  </si>
  <si>
    <t>1,5 N</t>
  </si>
  <si>
    <t>CHI CYG</t>
  </si>
  <si>
    <t>23 22</t>
  </si>
  <si>
    <t>difícil per massa brillant:al màxim</t>
  </si>
  <si>
    <t>22 45</t>
  </si>
  <si>
    <t>P 7x50</t>
  </si>
  <si>
    <t>23 10</t>
  </si>
  <si>
    <t>22 02</t>
  </si>
  <si>
    <t>0,8 CL</t>
  </si>
  <si>
    <t>21 40</t>
  </si>
  <si>
    <t>2 N</t>
  </si>
  <si>
    <t>21 05</t>
  </si>
  <si>
    <t>&lt;9,8</t>
  </si>
  <si>
    <t>S UMA</t>
  </si>
  <si>
    <t>CALA S VICENÇ - EIVISSA</t>
  </si>
  <si>
    <t>21 25</t>
  </si>
  <si>
    <t>2,2 CL</t>
  </si>
  <si>
    <t>20 57</t>
  </si>
  <si>
    <t>2 CL</t>
  </si>
  <si>
    <t>20 45</t>
  </si>
  <si>
    <t>1,8 CL</t>
  </si>
  <si>
    <t>CALA VADELLA - EIVISSA</t>
  </si>
  <si>
    <t>20 17</t>
  </si>
  <si>
    <t>20 25</t>
  </si>
  <si>
    <t>&lt;9,3</t>
  </si>
  <si>
    <t>2,2CL</t>
  </si>
  <si>
    <t>20 52</t>
  </si>
  <si>
    <t>&lt;10,3</t>
  </si>
  <si>
    <t>21 13</t>
  </si>
  <si>
    <t>21 45</t>
  </si>
  <si>
    <t>21 02</t>
  </si>
  <si>
    <t>21 31</t>
  </si>
  <si>
    <t>23 50</t>
  </si>
  <si>
    <t>0,8 N</t>
  </si>
  <si>
    <t>1,2 CL H</t>
  </si>
  <si>
    <t>18 40</t>
  </si>
  <si>
    <t>1,2 N</t>
  </si>
  <si>
    <t>00 18</t>
  </si>
  <si>
    <t>ECAP</t>
  </si>
  <si>
    <t>GNIE</t>
  </si>
  <si>
    <t>XBRO</t>
  </si>
  <si>
    <t>CLAB</t>
  </si>
  <si>
    <t>JBRO</t>
  </si>
  <si>
    <t>R GEM</t>
  </si>
  <si>
    <t>1,2 CL</t>
  </si>
  <si>
    <t>23 12</t>
  </si>
  <si>
    <t>Casi no es veu l'estrella de 9,1</t>
  </si>
  <si>
    <t>23 15</t>
  </si>
  <si>
    <t>1 N</t>
  </si>
  <si>
    <t>18 45</t>
  </si>
  <si>
    <t>1 CL</t>
  </si>
  <si>
    <t>1,3 CL</t>
  </si>
  <si>
    <t>22 27</t>
  </si>
  <si>
    <t>JFEL</t>
  </si>
  <si>
    <t>CCDV</t>
  </si>
  <si>
    <t>JCMOL</t>
  </si>
  <si>
    <t>JALO</t>
  </si>
  <si>
    <t>jordi</t>
  </si>
  <si>
    <t>FORTISIMA INTERFERENCIA LLUNA</t>
  </si>
  <si>
    <t>RCAS</t>
  </si>
  <si>
    <t>19 15</t>
  </si>
  <si>
    <t>19 16</t>
  </si>
  <si>
    <t>0,8N</t>
  </si>
  <si>
    <t>22 21</t>
  </si>
  <si>
    <t>19 34</t>
  </si>
  <si>
    <t>MPIN</t>
  </si>
  <si>
    <t>OBS</t>
  </si>
  <si>
    <t>22 00</t>
  </si>
  <si>
    <t>1,2N</t>
  </si>
  <si>
    <t>0 01</t>
  </si>
  <si>
    <t>23 17</t>
  </si>
  <si>
    <t>23 26</t>
  </si>
  <si>
    <t>21 56</t>
  </si>
  <si>
    <t>22 08</t>
  </si>
  <si>
    <t>RJOS</t>
  </si>
  <si>
    <t>19 20</t>
  </si>
  <si>
    <t>19 51</t>
  </si>
  <si>
    <t>20 41</t>
  </si>
  <si>
    <t>comp 6,7</t>
  </si>
  <si>
    <t>20 08</t>
  </si>
  <si>
    <t>19 07</t>
  </si>
  <si>
    <t>22 12</t>
  </si>
  <si>
    <t>22 59</t>
  </si>
  <si>
    <t>JPAS</t>
  </si>
  <si>
    <t>18 48</t>
  </si>
  <si>
    <t>18 58</t>
  </si>
  <si>
    <t>21 44</t>
  </si>
  <si>
    <t>AARD</t>
  </si>
  <si>
    <t>R LEP</t>
  </si>
  <si>
    <t>19 26</t>
  </si>
  <si>
    <t>19 35</t>
  </si>
  <si>
    <t>LIMIT</t>
  </si>
  <si>
    <t>21 57</t>
  </si>
  <si>
    <t>1,4 CL</t>
  </si>
  <si>
    <t>19 39</t>
  </si>
  <si>
    <t>20 01</t>
  </si>
  <si>
    <t>21 06</t>
  </si>
  <si>
    <t>19 55</t>
  </si>
  <si>
    <t>R BOO</t>
  </si>
  <si>
    <t>23 38</t>
  </si>
  <si>
    <t>4-5</t>
  </si>
  <si>
    <t>RIBERA DE CARDOS</t>
  </si>
  <si>
    <t>19 02</t>
  </si>
  <si>
    <t>1,5 N H</t>
  </si>
  <si>
    <t>19 18</t>
  </si>
  <si>
    <t>19 33</t>
  </si>
  <si>
    <t>LLUMS</t>
  </si>
  <si>
    <t>20 58</t>
  </si>
  <si>
    <t>&lt;8,6</t>
  </si>
  <si>
    <t>MFER</t>
  </si>
  <si>
    <t>BXV</t>
  </si>
  <si>
    <t>BQS</t>
  </si>
  <si>
    <t>dispersió</t>
  </si>
  <si>
    <t>RASQUERA (Tar)</t>
  </si>
  <si>
    <t>1,4N</t>
  </si>
  <si>
    <t>20 56</t>
  </si>
  <si>
    <t>21 17</t>
  </si>
  <si>
    <t>SICILIA - ZONA PALERMO</t>
  </si>
  <si>
    <t>SICILIA - ZONA AGRIGENTO</t>
  </si>
  <si>
    <t>20 42</t>
  </si>
  <si>
    <t>1,7N</t>
  </si>
  <si>
    <t>SICILIA - ZONA SIRACUSA</t>
  </si>
  <si>
    <t>20 34</t>
  </si>
  <si>
    <t>SICILIA - ZONA ETNA</t>
  </si>
  <si>
    <t>22 25</t>
  </si>
  <si>
    <t>21 20</t>
  </si>
  <si>
    <t>1 CL N</t>
  </si>
  <si>
    <t>22 58</t>
  </si>
  <si>
    <t>20 44</t>
  </si>
  <si>
    <t>1,2CL</t>
  </si>
  <si>
    <t>MOTILLA DEL PALANCAR</t>
  </si>
  <si>
    <t>23 11</t>
  </si>
  <si>
    <t>SV</t>
  </si>
  <si>
    <t>COMP INCOMODE PER DEBIL</t>
  </si>
  <si>
    <t>MAG 4.8 VISUALMENT</t>
  </si>
  <si>
    <t>23 35</t>
  </si>
  <si>
    <t>21 18</t>
  </si>
  <si>
    <t>R70 ETX</t>
  </si>
  <si>
    <t>OBSERVACIO JORDI BROS</t>
  </si>
  <si>
    <t>21 38</t>
  </si>
  <si>
    <t>R AUR</t>
  </si>
  <si>
    <t>22 18</t>
  </si>
  <si>
    <t>22 16</t>
  </si>
  <si>
    <t>0,5 N CL</t>
  </si>
  <si>
    <t>22 51</t>
  </si>
  <si>
    <t>9,7 CASI NO ES VEU</t>
  </si>
  <si>
    <t>S ORI</t>
  </si>
  <si>
    <t>22 24</t>
  </si>
  <si>
    <t>22 39</t>
  </si>
  <si>
    <t>R CMI</t>
  </si>
  <si>
    <t>V CNC</t>
  </si>
  <si>
    <t>23 07</t>
  </si>
  <si>
    <t>R LEO</t>
  </si>
  <si>
    <t>22 11</t>
  </si>
  <si>
    <t>dificil per discriminar la doble</t>
  </si>
  <si>
    <t>visible estrella mag 10,7 !!</t>
  </si>
  <si>
    <t>00 15</t>
  </si>
  <si>
    <t>&lt;10,5</t>
  </si>
  <si>
    <t>23 56</t>
  </si>
  <si>
    <t>00 02</t>
  </si>
  <si>
    <t>00 05</t>
  </si>
  <si>
    <t>00 10</t>
  </si>
  <si>
    <t>R CAM</t>
  </si>
  <si>
    <t>&lt;10,6</t>
  </si>
  <si>
    <t>21 19</t>
  </si>
  <si>
    <t>21 48</t>
  </si>
  <si>
    <t>20 32</t>
  </si>
  <si>
    <t>20 27</t>
  </si>
  <si>
    <t>R VIR</t>
  </si>
  <si>
    <t>21 15</t>
  </si>
  <si>
    <t>&lt;9.3</t>
  </si>
  <si>
    <t>T 350</t>
  </si>
  <si>
    <t>V CRB</t>
  </si>
  <si>
    <t>21 01</t>
  </si>
  <si>
    <t>21 22</t>
  </si>
  <si>
    <t>21 29</t>
  </si>
  <si>
    <t>IZ CYG</t>
  </si>
  <si>
    <t>01 30</t>
  </si>
  <si>
    <t>V1163 CYG</t>
  </si>
  <si>
    <t>01 38</t>
  </si>
  <si>
    <t>ESTIMACIO COMP ESTR. 13,8</t>
  </si>
  <si>
    <t>AG CYG</t>
  </si>
  <si>
    <t>01 42</t>
  </si>
  <si>
    <t>&lt;13,5</t>
  </si>
  <si>
    <t>AÑO</t>
  </si>
  <si>
    <t>P 7X50</t>
  </si>
  <si>
    <t>Observador:  Xavier Bros</t>
  </si>
  <si>
    <t>OBSERVACIÓ DE VARIABLES DES DE L'OBSERVATORI ANYSLLUM, AGER</t>
  </si>
  <si>
    <t>casilla que se</t>
  </si>
  <si>
    <t>autocompleta</t>
  </si>
  <si>
    <t>ANY</t>
  </si>
  <si>
    <t>DIA JULIANO</t>
  </si>
  <si>
    <t>OBS ANYSLLUM-AGER</t>
  </si>
  <si>
    <t>UZ GEM</t>
  </si>
  <si>
    <t>&lt;13,7</t>
  </si>
  <si>
    <t>&lt;13.7</t>
  </si>
  <si>
    <t>1,8CL</t>
  </si>
  <si>
    <t>ESTRELLA VISTA SENSE COMP apox 14,3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</si>
</sst>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0.0"/>
    <numFmt numFmtId="185" formatCode="d\-m\-yy"/>
    <numFmt numFmtId="186" formatCode="0.000"/>
    <numFmt numFmtId="187" formatCode="0.00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i/>
      <sz val="14"/>
      <name val="MS Sans Serif"/>
      <family val="0"/>
    </font>
    <font>
      <b/>
      <sz val="24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MS Sans Serif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10"/>
      <name val="MS Sans Serif"/>
      <family val="2"/>
    </font>
    <font>
      <b/>
      <sz val="11.25"/>
      <name val="Arial"/>
      <family val="2"/>
    </font>
    <font>
      <sz val="11.5"/>
      <name val="Arial"/>
      <family val="0"/>
    </font>
    <font>
      <sz val="11.25"/>
      <name val="Arial"/>
      <family val="0"/>
    </font>
    <font>
      <b/>
      <sz val="15.5"/>
      <name val="Arial"/>
      <family val="2"/>
    </font>
    <font>
      <b/>
      <sz val="12"/>
      <name val="Arial"/>
      <family val="0"/>
    </font>
    <font>
      <sz val="10"/>
      <color indexed="10"/>
      <name val="Arial"/>
      <family val="2"/>
    </font>
    <font>
      <b/>
      <sz val="11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sz val="10.75"/>
      <name val="Arial"/>
      <family val="2"/>
    </font>
    <font>
      <sz val="12"/>
      <name val="Arial"/>
      <family val="0"/>
    </font>
    <font>
      <b/>
      <sz val="11.5"/>
      <name val="Arial"/>
      <family val="0"/>
    </font>
    <font>
      <sz val="10.5"/>
      <name val="Arial"/>
      <family val="2"/>
    </font>
    <font>
      <b/>
      <sz val="10.5"/>
      <name val="Arial"/>
      <family val="2"/>
    </font>
    <font>
      <sz val="8"/>
      <name val="Tahoma"/>
      <family val="2"/>
    </font>
    <font>
      <b/>
      <sz val="13.75"/>
      <name val="Arial"/>
      <family val="2"/>
    </font>
    <font>
      <b/>
      <sz val="12"/>
      <name val="MS Sans Serif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7"/>
      <name val="MS Sans Serif"/>
      <family val="0"/>
    </font>
    <font>
      <b/>
      <sz val="7"/>
      <name val="Arial"/>
      <family val="2"/>
    </font>
    <font>
      <b/>
      <sz val="8.5"/>
      <name val="MS Sans Serif"/>
      <family val="2"/>
    </font>
    <font>
      <sz val="8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n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ck"/>
      <top style="medium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 quotePrefix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 quotePrefix="1">
      <alignment horizontal="center"/>
    </xf>
    <xf numFmtId="2" fontId="0" fillId="0" borderId="2" xfId="0" applyNumberFormat="1" applyBorder="1" applyAlignment="1" quotePrefix="1">
      <alignment horizontal="centerContinuous"/>
    </xf>
    <xf numFmtId="0" fontId="0" fillId="0" borderId="2" xfId="0" applyBorder="1" applyAlignment="1">
      <alignment horizontal="centerContinuous"/>
    </xf>
    <xf numFmtId="2" fontId="4" fillId="0" borderId="4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2" fontId="4" fillId="0" borderId="6" xfId="0" applyNumberFormat="1" applyFont="1" applyBorder="1" applyAlignment="1" quotePrefix="1">
      <alignment horizontal="center"/>
    </xf>
    <xf numFmtId="0" fontId="4" fillId="0" borderId="7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8" xfId="0" applyBorder="1" applyAlignment="1" quotePrefix="1">
      <alignment horizontal="center"/>
    </xf>
    <xf numFmtId="2" fontId="0" fillId="0" borderId="2" xfId="0" applyNumberFormat="1" applyBorder="1" applyAlignment="1">
      <alignment horizontal="centerContinuous"/>
    </xf>
    <xf numFmtId="2" fontId="4" fillId="0" borderId="9" xfId="0" applyNumberFormat="1" applyFont="1" applyBorder="1" applyAlignment="1">
      <alignment horizontal="centerContinuous"/>
    </xf>
    <xf numFmtId="2" fontId="4" fillId="0" borderId="10" xfId="0" applyNumberFormat="1" applyFont="1" applyBorder="1" applyAlignment="1">
      <alignment horizontal="center"/>
    </xf>
    <xf numFmtId="0" fontId="4" fillId="0" borderId="3" xfId="0" applyFont="1" applyBorder="1" applyAlignment="1" quotePrefix="1">
      <alignment horizontal="center"/>
    </xf>
    <xf numFmtId="2" fontId="5" fillId="0" borderId="11" xfId="0" applyNumberFormat="1" applyFont="1" applyBorder="1" applyAlignment="1" quotePrefix="1">
      <alignment horizontal="right"/>
    </xf>
    <xf numFmtId="0" fontId="5" fillId="0" borderId="3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 quotePrefix="1">
      <alignment horizontal="center"/>
    </xf>
    <xf numFmtId="16" fontId="8" fillId="0" borderId="3" xfId="0" applyNumberFormat="1" applyFont="1" applyBorder="1" applyAlignment="1" quotePrefix="1">
      <alignment horizontal="center"/>
    </xf>
    <xf numFmtId="2" fontId="8" fillId="0" borderId="11" xfId="0" applyNumberFormat="1" applyFont="1" applyBorder="1" applyAlignment="1" quotePrefix="1">
      <alignment horizontal="right"/>
    </xf>
    <xf numFmtId="0" fontId="8" fillId="0" borderId="3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2" fontId="8" fillId="0" borderId="1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2" fontId="8" fillId="0" borderId="11" xfId="0" applyNumberFormat="1" applyFont="1" applyBorder="1" applyAlignment="1">
      <alignment horizontal="right"/>
    </xf>
    <xf numFmtId="184" fontId="0" fillId="0" borderId="0" xfId="0" applyNumberFormat="1" applyAlignment="1">
      <alignment/>
    </xf>
    <xf numFmtId="184" fontId="1" fillId="0" borderId="0" xfId="0" applyNumberFormat="1" applyFont="1" applyAlignment="1">
      <alignment/>
    </xf>
    <xf numFmtId="184" fontId="0" fillId="0" borderId="8" xfId="0" applyNumberFormat="1" applyFont="1" applyBorder="1" applyAlignment="1" quotePrefix="1">
      <alignment horizontal="center"/>
    </xf>
    <xf numFmtId="184" fontId="4" fillId="0" borderId="0" xfId="0" applyNumberFormat="1" applyFont="1" applyAlignment="1">
      <alignment horizontal="center"/>
    </xf>
    <xf numFmtId="184" fontId="4" fillId="0" borderId="0" xfId="0" applyNumberFormat="1" applyFont="1" applyAlignment="1">
      <alignment horizontal="center"/>
    </xf>
    <xf numFmtId="184" fontId="1" fillId="0" borderId="13" xfId="0" applyNumberFormat="1" applyFont="1" applyBorder="1" applyAlignment="1">
      <alignment horizontal="center"/>
    </xf>
    <xf numFmtId="184" fontId="1" fillId="0" borderId="13" xfId="0" applyNumberFormat="1" applyFont="1" applyBorder="1" applyAlignment="1">
      <alignment/>
    </xf>
    <xf numFmtId="184" fontId="10" fillId="0" borderId="14" xfId="0" applyNumberFormat="1" applyFont="1" applyBorder="1" applyAlignment="1">
      <alignment horizontal="center"/>
    </xf>
    <xf numFmtId="184" fontId="10" fillId="0" borderId="13" xfId="0" applyNumberFormat="1" applyFont="1" applyBorder="1" applyAlignment="1">
      <alignment horizontal="center"/>
    </xf>
    <xf numFmtId="184" fontId="11" fillId="0" borderId="13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3" fillId="0" borderId="3" xfId="0" applyFont="1" applyBorder="1" applyAlignment="1">
      <alignment horizontal="right"/>
    </xf>
    <xf numFmtId="2" fontId="13" fillId="0" borderId="12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center"/>
    </xf>
    <xf numFmtId="184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" xfId="0" applyFont="1" applyBorder="1" applyAlignment="1" quotePrefix="1">
      <alignment horizontal="center"/>
    </xf>
    <xf numFmtId="0" fontId="8" fillId="0" borderId="3" xfId="0" applyFont="1" applyBorder="1" applyAlignment="1">
      <alignment/>
    </xf>
    <xf numFmtId="2" fontId="8" fillId="0" borderId="12" xfId="0" applyNumberFormat="1" applyFont="1" applyBorder="1" applyAlignment="1">
      <alignment/>
    </xf>
    <xf numFmtId="0" fontId="8" fillId="0" borderId="7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8" fillId="0" borderId="11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0" fontId="14" fillId="0" borderId="0" xfId="0" applyFont="1" applyAlignment="1">
      <alignment/>
    </xf>
    <xf numFmtId="2" fontId="11" fillId="0" borderId="13" xfId="0" applyNumberFormat="1" applyFont="1" applyBorder="1" applyAlignment="1">
      <alignment horizontal="center"/>
    </xf>
    <xf numFmtId="16" fontId="8" fillId="0" borderId="3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4" fontId="8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2" fontId="8" fillId="0" borderId="18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/>
    </xf>
    <xf numFmtId="2" fontId="9" fillId="0" borderId="20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14" fontId="0" fillId="0" borderId="0" xfId="0" applyNumberFormat="1" applyAlignment="1">
      <alignment/>
    </xf>
    <xf numFmtId="0" fontId="9" fillId="0" borderId="20" xfId="0" applyFont="1" applyBorder="1" applyAlignment="1">
      <alignment horizontal="center"/>
    </xf>
    <xf numFmtId="2" fontId="8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0" fontId="9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0" fontId="8" fillId="0" borderId="22" xfId="0" applyFont="1" applyBorder="1" applyAlignment="1" quotePrefix="1">
      <alignment horizontal="center"/>
    </xf>
    <xf numFmtId="2" fontId="8" fillId="0" borderId="23" xfId="0" applyNumberFormat="1" applyFont="1" applyBorder="1" applyAlignment="1" quotePrefix="1">
      <alignment horizontal="right"/>
    </xf>
    <xf numFmtId="0" fontId="8" fillId="0" borderId="22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2" fontId="8" fillId="0" borderId="24" xfId="0" applyNumberFormat="1" applyFont="1" applyBorder="1" applyAlignment="1">
      <alignment horizontal="right"/>
    </xf>
    <xf numFmtId="184" fontId="11" fillId="0" borderId="21" xfId="0" applyNumberFormat="1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184" fontId="20" fillId="0" borderId="1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4" fontId="8" fillId="0" borderId="26" xfId="0" applyNumberFormat="1" applyFont="1" applyBorder="1" applyAlignment="1">
      <alignment horizontal="center"/>
    </xf>
    <xf numFmtId="16" fontId="8" fillId="0" borderId="26" xfId="0" applyNumberFormat="1" applyFont="1" applyBorder="1" applyAlignment="1" quotePrefix="1">
      <alignment horizontal="center"/>
    </xf>
    <xf numFmtId="2" fontId="8" fillId="0" borderId="27" xfId="0" applyNumberFormat="1" applyFont="1" applyBorder="1" applyAlignment="1" quotePrefix="1">
      <alignment horizontal="right"/>
    </xf>
    <xf numFmtId="0" fontId="8" fillId="0" borderId="26" xfId="0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2" fontId="8" fillId="0" borderId="28" xfId="0" applyNumberFormat="1" applyFont="1" applyBorder="1" applyAlignment="1">
      <alignment horizontal="right"/>
    </xf>
    <xf numFmtId="184" fontId="11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left"/>
    </xf>
    <xf numFmtId="0" fontId="8" fillId="0" borderId="29" xfId="0" applyFont="1" applyBorder="1" applyAlignment="1">
      <alignment/>
    </xf>
    <xf numFmtId="2" fontId="8" fillId="0" borderId="29" xfId="0" applyNumberFormat="1" applyFont="1" applyBorder="1" applyAlignment="1">
      <alignment/>
    </xf>
    <xf numFmtId="184" fontId="8" fillId="0" borderId="1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2" xfId="0" applyFont="1" applyBorder="1" applyAlignment="1" quotePrefix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4" fillId="0" borderId="16" xfId="0" applyFont="1" applyBorder="1" applyAlignment="1" quotePrefix="1">
      <alignment horizontal="center"/>
    </xf>
    <xf numFmtId="2" fontId="8" fillId="0" borderId="17" xfId="0" applyNumberFormat="1" applyFont="1" applyBorder="1" applyAlignment="1" quotePrefix="1">
      <alignment horizontal="right"/>
    </xf>
    <xf numFmtId="0" fontId="5" fillId="0" borderId="16" xfId="0" applyFont="1" applyBorder="1" applyAlignment="1">
      <alignment horizontal="center"/>
    </xf>
    <xf numFmtId="184" fontId="1" fillId="0" borderId="20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3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3" xfId="0" applyFont="1" applyBorder="1" applyAlignment="1" quotePrefix="1">
      <alignment horizontal="center"/>
    </xf>
    <xf numFmtId="0" fontId="5" fillId="0" borderId="16" xfId="0" applyFont="1" applyBorder="1" applyAlignment="1" quotePrefix="1">
      <alignment horizontal="center"/>
    </xf>
    <xf numFmtId="14" fontId="0" fillId="0" borderId="3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2" fontId="8" fillId="0" borderId="14" xfId="0" applyNumberFormat="1" applyFont="1" applyBorder="1" applyAlignment="1" quotePrefix="1">
      <alignment horizontal="center"/>
    </xf>
    <xf numFmtId="2" fontId="12" fillId="0" borderId="0" xfId="0" applyNumberFormat="1" applyFont="1" applyAlignment="1">
      <alignment/>
    </xf>
    <xf numFmtId="2" fontId="12" fillId="0" borderId="31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14" fontId="8" fillId="0" borderId="3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2" fontId="8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 quotePrefix="1">
      <alignment horizontal="right"/>
    </xf>
    <xf numFmtId="0" fontId="0" fillId="0" borderId="0" xfId="0" applyFont="1" applyFill="1" applyBorder="1" applyAlignment="1">
      <alignment/>
    </xf>
    <xf numFmtId="0" fontId="8" fillId="0" borderId="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2" fontId="8" fillId="0" borderId="34" xfId="0" applyNumberFormat="1" applyFont="1" applyBorder="1" applyAlignment="1" quotePrefix="1">
      <alignment horizontal="right"/>
    </xf>
    <xf numFmtId="0" fontId="8" fillId="0" borderId="2" xfId="0" applyFont="1" applyBorder="1" applyAlignment="1">
      <alignment horizontal="right"/>
    </xf>
    <xf numFmtId="2" fontId="8" fillId="0" borderId="35" xfId="0" applyNumberFormat="1" applyFont="1" applyBorder="1" applyAlignment="1">
      <alignment horizontal="right"/>
    </xf>
    <xf numFmtId="2" fontId="8" fillId="0" borderId="36" xfId="0" applyNumberFormat="1" applyFont="1" applyBorder="1" applyAlignment="1">
      <alignment/>
    </xf>
    <xf numFmtId="2" fontId="9" fillId="0" borderId="14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4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2" xfId="0" applyNumberFormat="1" applyFont="1" applyBorder="1" applyAlignment="1">
      <alignment/>
    </xf>
    <xf numFmtId="0" fontId="8" fillId="0" borderId="8" xfId="0" applyFont="1" applyBorder="1" applyAlignment="1">
      <alignment/>
    </xf>
    <xf numFmtId="2" fontId="8" fillId="0" borderId="8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14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2" fontId="8" fillId="0" borderId="2" xfId="0" applyNumberFormat="1" applyFont="1" applyBorder="1" applyAlignment="1" quotePrefix="1">
      <alignment horizontal="right"/>
    </xf>
    <xf numFmtId="0" fontId="8" fillId="0" borderId="37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184" fontId="11" fillId="0" borderId="14" xfId="0" applyNumberFormat="1" applyFont="1" applyBorder="1" applyAlignment="1">
      <alignment horizontal="center"/>
    </xf>
    <xf numFmtId="2" fontId="8" fillId="0" borderId="3" xfId="0" applyNumberFormat="1" applyFont="1" applyBorder="1" applyAlignment="1" quotePrefix="1">
      <alignment horizontal="right"/>
    </xf>
    <xf numFmtId="0" fontId="8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2" fontId="8" fillId="0" borderId="16" xfId="0" applyNumberFormat="1" applyFont="1" applyBorder="1" applyAlignment="1" quotePrefix="1">
      <alignment horizontal="right"/>
    </xf>
    <xf numFmtId="0" fontId="8" fillId="0" borderId="20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14" fontId="8" fillId="0" borderId="0" xfId="0" applyNumberFormat="1" applyFont="1" applyAlignment="1">
      <alignment/>
    </xf>
    <xf numFmtId="0" fontId="4" fillId="0" borderId="40" xfId="0" applyFont="1" applyBorder="1" applyAlignment="1">
      <alignment horizontal="center"/>
    </xf>
    <xf numFmtId="0" fontId="8" fillId="0" borderId="40" xfId="0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8" fillId="0" borderId="41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 quotePrefix="1">
      <alignment horizontal="center"/>
    </xf>
    <xf numFmtId="1" fontId="0" fillId="0" borderId="0" xfId="0" applyNumberFormat="1" applyAlignment="1">
      <alignment horizontal="center"/>
    </xf>
    <xf numFmtId="2" fontId="8" fillId="0" borderId="2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4" fontId="8" fillId="0" borderId="8" xfId="0" applyNumberFormat="1" applyFont="1" applyBorder="1" applyAlignment="1">
      <alignment horizontal="center"/>
    </xf>
    <xf numFmtId="2" fontId="8" fillId="0" borderId="43" xfId="0" applyNumberFormat="1" applyFont="1" applyBorder="1" applyAlignment="1" quotePrefix="1">
      <alignment horizontal="right"/>
    </xf>
    <xf numFmtId="0" fontId="8" fillId="0" borderId="8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2" fontId="8" fillId="0" borderId="44" xfId="0" applyNumberFormat="1" applyFont="1" applyBorder="1" applyAlignment="1">
      <alignment horizontal="right"/>
    </xf>
    <xf numFmtId="2" fontId="8" fillId="0" borderId="45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14" fontId="8" fillId="0" borderId="47" xfId="0" applyNumberFormat="1" applyFont="1" applyBorder="1" applyAlignment="1">
      <alignment horizontal="center"/>
    </xf>
    <xf numFmtId="2" fontId="8" fillId="0" borderId="48" xfId="0" applyNumberFormat="1" applyFont="1" applyBorder="1" applyAlignment="1" quotePrefix="1">
      <alignment horizontal="right"/>
    </xf>
    <xf numFmtId="0" fontId="8" fillId="0" borderId="47" xfId="0" applyFont="1" applyBorder="1" applyAlignment="1">
      <alignment horizontal="right"/>
    </xf>
    <xf numFmtId="0" fontId="4" fillId="0" borderId="47" xfId="0" applyFont="1" applyBorder="1" applyAlignment="1">
      <alignment horizontal="center"/>
    </xf>
    <xf numFmtId="2" fontId="8" fillId="0" borderId="49" xfId="0" applyNumberFormat="1" applyFont="1" applyBorder="1" applyAlignment="1">
      <alignment horizontal="right"/>
    </xf>
    <xf numFmtId="2" fontId="8" fillId="0" borderId="50" xfId="0" applyNumberFormat="1" applyFont="1" applyBorder="1" applyAlignment="1">
      <alignment/>
    </xf>
    <xf numFmtId="0" fontId="0" fillId="0" borderId="47" xfId="0" applyFont="1" applyBorder="1" applyAlignment="1">
      <alignment horizontal="center"/>
    </xf>
    <xf numFmtId="2" fontId="11" fillId="0" borderId="46" xfId="0" applyNumberFormat="1" applyFont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" fontId="8" fillId="0" borderId="43" xfId="0" applyNumberFormat="1" applyFont="1" applyBorder="1" applyAlignment="1">
      <alignment horizontal="right"/>
    </xf>
    <xf numFmtId="2" fontId="9" fillId="0" borderId="42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14" fontId="8" fillId="0" borderId="52" xfId="0" applyNumberFormat="1" applyFont="1" applyBorder="1" applyAlignment="1">
      <alignment horizontal="center"/>
    </xf>
    <xf numFmtId="2" fontId="8" fillId="0" borderId="53" xfId="0" applyNumberFormat="1" applyFont="1" applyBorder="1" applyAlignment="1">
      <alignment horizontal="right"/>
    </xf>
    <xf numFmtId="0" fontId="8" fillId="0" borderId="52" xfId="0" applyFont="1" applyBorder="1" applyAlignment="1">
      <alignment horizontal="right"/>
    </xf>
    <xf numFmtId="0" fontId="4" fillId="0" borderId="52" xfId="0" applyFont="1" applyBorder="1" applyAlignment="1">
      <alignment horizontal="center"/>
    </xf>
    <xf numFmtId="2" fontId="8" fillId="0" borderId="54" xfId="0" applyNumberFormat="1" applyFont="1" applyBorder="1" applyAlignment="1">
      <alignment horizontal="right"/>
    </xf>
    <xf numFmtId="2" fontId="8" fillId="0" borderId="55" xfId="0" applyNumberFormat="1" applyFont="1" applyBorder="1" applyAlignment="1">
      <alignment/>
    </xf>
    <xf numFmtId="2" fontId="9" fillId="0" borderId="51" xfId="0" applyNumberFormat="1" applyFont="1" applyBorder="1" applyAlignment="1">
      <alignment horizontal="center"/>
    </xf>
    <xf numFmtId="0" fontId="8" fillId="0" borderId="52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16" fontId="8" fillId="0" borderId="8" xfId="0" applyNumberFormat="1" applyFont="1" applyBorder="1" applyAlignment="1" quotePrefix="1">
      <alignment horizontal="center"/>
    </xf>
    <xf numFmtId="0" fontId="9" fillId="0" borderId="51" xfId="0" applyFont="1" applyBorder="1" applyAlignment="1">
      <alignment horizontal="center"/>
    </xf>
    <xf numFmtId="16" fontId="8" fillId="0" borderId="52" xfId="0" applyNumberFormat="1" applyFont="1" applyBorder="1" applyAlignment="1" quotePrefix="1">
      <alignment horizontal="center"/>
    </xf>
    <xf numFmtId="2" fontId="11" fillId="0" borderId="51" xfId="0" applyNumberFormat="1" applyFont="1" applyBorder="1" applyAlignment="1">
      <alignment horizontal="center"/>
    </xf>
    <xf numFmtId="16" fontId="8" fillId="0" borderId="52" xfId="0" applyNumberFormat="1" applyFont="1" applyBorder="1" applyAlignment="1">
      <alignment horizontal="center"/>
    </xf>
    <xf numFmtId="16" fontId="8" fillId="0" borderId="2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16" fontId="8" fillId="0" borderId="8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4" fontId="8" fillId="0" borderId="13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4" fontId="8" fillId="0" borderId="20" xfId="0" applyNumberFormat="1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32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8" fillId="0" borderId="2" xfId="0" applyFont="1" applyBorder="1" applyAlignment="1" quotePrefix="1">
      <alignment horizontal="center"/>
    </xf>
    <xf numFmtId="0" fontId="6" fillId="2" borderId="0" xfId="0" applyFont="1" applyFill="1" applyAlignment="1" quotePrefix="1">
      <alignment horizontal="left"/>
    </xf>
    <xf numFmtId="0" fontId="33" fillId="2" borderId="0" xfId="0" applyFont="1" applyFill="1" applyAlignment="1" quotePrefix="1">
      <alignment horizontal="left"/>
    </xf>
    <xf numFmtId="0" fontId="0" fillId="2" borderId="0" xfId="0" applyFill="1" applyAlignment="1">
      <alignment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2" fontId="8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7" fillId="2" borderId="0" xfId="0" applyFont="1" applyFill="1" applyAlignment="1" quotePrefix="1">
      <alignment horizontal="left"/>
    </xf>
    <xf numFmtId="0" fontId="34" fillId="2" borderId="0" xfId="0" applyFont="1" applyFill="1" applyAlignment="1" quotePrefix="1">
      <alignment horizontal="left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/>
    </xf>
    <xf numFmtId="0" fontId="31" fillId="2" borderId="0" xfId="0" applyFont="1" applyFill="1" applyAlignment="1" quotePrefix="1">
      <alignment horizontal="left"/>
    </xf>
    <xf numFmtId="0" fontId="19" fillId="2" borderId="0" xfId="0" applyFont="1" applyFill="1" applyAlignment="1" quotePrefix="1">
      <alignment horizontal="left"/>
    </xf>
    <xf numFmtId="0" fontId="35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0" fontId="0" fillId="2" borderId="0" xfId="0" applyFill="1" applyAlignment="1">
      <alignment horizontal="center"/>
    </xf>
    <xf numFmtId="0" fontId="36" fillId="2" borderId="0" xfId="0" applyFont="1" applyFill="1" applyBorder="1" applyAlignment="1" quotePrefix="1">
      <alignment horizontal="left"/>
    </xf>
    <xf numFmtId="0" fontId="37" fillId="2" borderId="0" xfId="0" applyFont="1" applyFill="1" applyBorder="1" applyAlignment="1" quotePrefix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8" fillId="2" borderId="0" xfId="0" applyFont="1" applyFill="1" applyBorder="1" applyAlignment="1" quotePrefix="1">
      <alignment horizontal="right"/>
    </xf>
    <xf numFmtId="0" fontId="0" fillId="2" borderId="0" xfId="0" applyFill="1" applyBorder="1" applyAlignment="1" quotePrefix="1">
      <alignment horizontal="center"/>
    </xf>
    <xf numFmtId="2" fontId="8" fillId="2" borderId="0" xfId="0" applyNumberFormat="1" applyFont="1" applyFill="1" applyBorder="1" applyAlignment="1" quotePrefix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 quotePrefix="1">
      <alignment horizontal="center"/>
    </xf>
    <xf numFmtId="2" fontId="1" fillId="2" borderId="0" xfId="0" applyNumberFormat="1" applyFont="1" applyFill="1" applyBorder="1" applyAlignment="1" quotePrefix="1">
      <alignment horizontal="center"/>
    </xf>
    <xf numFmtId="2" fontId="4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 horizontal="center"/>
    </xf>
    <xf numFmtId="0" fontId="4" fillId="3" borderId="3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2" fillId="3" borderId="30" xfId="0" applyFont="1" applyFill="1" applyBorder="1" applyAlignment="1">
      <alignment horizontal="right"/>
    </xf>
    <xf numFmtId="0" fontId="4" fillId="2" borderId="0" xfId="0" applyFont="1" applyFill="1" applyAlignment="1">
      <alignment/>
    </xf>
    <xf numFmtId="2" fontId="38" fillId="3" borderId="4" xfId="0" applyNumberFormat="1" applyFont="1" applyFill="1" applyBorder="1" applyAlignment="1">
      <alignment horizontal="center"/>
    </xf>
    <xf numFmtId="2" fontId="38" fillId="3" borderId="5" xfId="0" applyNumberFormat="1" applyFont="1" applyFill="1" applyBorder="1" applyAlignment="1">
      <alignment horizontal="center"/>
    </xf>
    <xf numFmtId="2" fontId="38" fillId="3" borderId="9" xfId="0" applyNumberFormat="1" applyFont="1" applyFill="1" applyBorder="1" applyAlignment="1">
      <alignment horizontal="center"/>
    </xf>
    <xf numFmtId="2" fontId="38" fillId="2" borderId="0" xfId="0" applyNumberFormat="1" applyFont="1" applyFill="1" applyAlignment="1">
      <alignment horizontal="right"/>
    </xf>
    <xf numFmtId="0" fontId="38" fillId="2" borderId="0" xfId="0" applyFont="1" applyFill="1" applyAlignment="1">
      <alignment horizontal="center"/>
    </xf>
    <xf numFmtId="0" fontId="4" fillId="3" borderId="13" xfId="0" applyFont="1" applyFill="1" applyBorder="1" applyAlignment="1">
      <alignment horizontal="left"/>
    </xf>
    <xf numFmtId="0" fontId="4" fillId="3" borderId="2" xfId="0" applyFont="1" applyFill="1" applyBorder="1" applyAlignment="1" quotePrefix="1">
      <alignment horizontal="center"/>
    </xf>
    <xf numFmtId="0" fontId="4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right"/>
    </xf>
    <xf numFmtId="0" fontId="4" fillId="3" borderId="14" xfId="0" applyFont="1" applyFill="1" applyBorder="1" applyAlignment="1">
      <alignment/>
    </xf>
    <xf numFmtId="2" fontId="38" fillId="3" borderId="6" xfId="0" applyNumberFormat="1" applyFont="1" applyFill="1" applyBorder="1" applyAlignment="1" quotePrefix="1">
      <alignment horizontal="right"/>
    </xf>
    <xf numFmtId="0" fontId="38" fillId="3" borderId="7" xfId="0" applyFont="1" applyFill="1" applyBorder="1" applyAlignment="1">
      <alignment horizontal="right"/>
    </xf>
    <xf numFmtId="0" fontId="39" fillId="3" borderId="7" xfId="0" applyFont="1" applyFill="1" applyBorder="1" applyAlignment="1">
      <alignment horizontal="right"/>
    </xf>
    <xf numFmtId="2" fontId="38" fillId="3" borderId="10" xfId="0" applyNumberFormat="1" applyFont="1" applyFill="1" applyBorder="1" applyAlignment="1">
      <alignment horizontal="right"/>
    </xf>
    <xf numFmtId="2" fontId="38" fillId="3" borderId="31" xfId="0" applyNumberFormat="1" applyFont="1" applyFill="1" applyBorder="1" applyAlignment="1">
      <alignment horizontal="right"/>
    </xf>
    <xf numFmtId="0" fontId="38" fillId="3" borderId="2" xfId="0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2" xfId="0" applyFont="1" applyBorder="1" applyAlignment="1">
      <alignment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20" fontId="8" fillId="0" borderId="2" xfId="0" applyNumberFormat="1" applyFont="1" applyBorder="1" applyAlignment="1">
      <alignment horizontal="right"/>
    </xf>
    <xf numFmtId="187" fontId="0" fillId="0" borderId="14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2" fontId="8" fillId="0" borderId="35" xfId="0" applyNumberFormat="1" applyFont="1" applyBorder="1" applyAlignment="1">
      <alignment horizontal="right"/>
    </xf>
    <xf numFmtId="2" fontId="8" fillId="0" borderId="36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2" borderId="2" xfId="0" applyFill="1" applyBorder="1" applyAlignment="1">
      <alignment/>
    </xf>
    <xf numFmtId="20" fontId="8" fillId="0" borderId="2" xfId="0" applyNumberFormat="1" applyFont="1" applyBorder="1" applyAlignment="1" quotePrefix="1">
      <alignment horizontal="right"/>
    </xf>
    <xf numFmtId="187" fontId="5" fillId="0" borderId="14" xfId="0" applyNumberFormat="1" applyFont="1" applyBorder="1" applyAlignment="1">
      <alignment horizontal="center"/>
    </xf>
    <xf numFmtId="2" fontId="8" fillId="2" borderId="15" xfId="0" applyNumberFormat="1" applyFont="1" applyFill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0" fontId="9" fillId="0" borderId="56" xfId="0" applyFont="1" applyBorder="1" applyAlignment="1">
      <alignment horizontal="center"/>
    </xf>
    <xf numFmtId="2" fontId="8" fillId="2" borderId="34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2" fontId="8" fillId="2" borderId="35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/>
    </xf>
    <xf numFmtId="0" fontId="0" fillId="2" borderId="2" xfId="0" applyFill="1" applyBorder="1" applyAlignment="1" quotePrefix="1">
      <alignment horizontal="center"/>
    </xf>
    <xf numFmtId="2" fontId="1" fillId="0" borderId="14" xfId="0" applyNumberFormat="1" applyFont="1" applyBorder="1" applyAlignment="1">
      <alignment/>
    </xf>
    <xf numFmtId="0" fontId="9" fillId="2" borderId="13" xfId="0" applyFont="1" applyFill="1" applyBorder="1" applyAlignment="1">
      <alignment horizontal="left"/>
    </xf>
    <xf numFmtId="14" fontId="0" fillId="2" borderId="14" xfId="0" applyNumberFormat="1" applyFill="1" applyBorder="1" applyAlignment="1">
      <alignment/>
    </xf>
    <xf numFmtId="20" fontId="8" fillId="2" borderId="3" xfId="0" applyNumberFormat="1" applyFont="1" applyFill="1" applyBorder="1" applyAlignment="1">
      <alignment/>
    </xf>
    <xf numFmtId="2" fontId="0" fillId="2" borderId="11" xfId="0" applyNumberFormat="1" applyFont="1" applyFill="1" applyBorder="1" applyAlignment="1" quotePrefix="1">
      <alignment horizontal="right"/>
    </xf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2" fontId="0" fillId="2" borderId="1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0" fontId="5" fillId="2" borderId="3" xfId="0" applyFont="1" applyFill="1" applyBorder="1" applyAlignment="1" quotePrefix="1">
      <alignment horizontal="center"/>
    </xf>
    <xf numFmtId="0" fontId="9" fillId="2" borderId="14" xfId="0" applyFont="1" applyFill="1" applyBorder="1" applyAlignment="1">
      <alignment horizontal="left"/>
    </xf>
    <xf numFmtId="14" fontId="0" fillId="2" borderId="2" xfId="0" applyNumberFormat="1" applyFill="1" applyBorder="1" applyAlignment="1">
      <alignment/>
    </xf>
    <xf numFmtId="20" fontId="8" fillId="2" borderId="2" xfId="0" applyNumberFormat="1" applyFont="1" applyFill="1" applyBorder="1" applyAlignment="1">
      <alignment horizontal="right"/>
    </xf>
    <xf numFmtId="2" fontId="1" fillId="2" borderId="14" xfId="0" applyNumberFormat="1" applyFont="1" applyFill="1" applyBorder="1" applyAlignment="1">
      <alignment/>
    </xf>
    <xf numFmtId="0" fontId="0" fillId="2" borderId="2" xfId="0" applyFill="1" applyBorder="1" applyAlignment="1">
      <alignment horizontal="center"/>
    </xf>
    <xf numFmtId="2" fontId="1" fillId="2" borderId="13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9" fillId="2" borderId="13" xfId="0" applyFont="1" applyFill="1" applyBorder="1" applyAlignment="1">
      <alignment/>
    </xf>
    <xf numFmtId="14" fontId="8" fillId="2" borderId="14" xfId="0" applyNumberFormat="1" applyFont="1" applyFill="1" applyBorder="1" applyAlignment="1">
      <alignment/>
    </xf>
    <xf numFmtId="20" fontId="8" fillId="2" borderId="3" xfId="0" applyNumberFormat="1" applyFont="1" applyFill="1" applyBorder="1" applyAlignment="1">
      <alignment/>
    </xf>
    <xf numFmtId="2" fontId="8" fillId="2" borderId="11" xfId="0" applyNumberFormat="1" applyFont="1" applyFill="1" applyBorder="1" applyAlignment="1" quotePrefix="1">
      <alignment/>
    </xf>
    <xf numFmtId="0" fontId="8" fillId="2" borderId="3" xfId="0" applyFont="1" applyFill="1" applyBorder="1" applyAlignment="1">
      <alignment/>
    </xf>
    <xf numFmtId="2" fontId="8" fillId="2" borderId="12" xfId="0" applyNumberFormat="1" applyFont="1" applyFill="1" applyBorder="1" applyAlignment="1">
      <alignment/>
    </xf>
    <xf numFmtId="0" fontId="9" fillId="2" borderId="3" xfId="0" applyFont="1" applyFill="1" applyBorder="1" applyAlignment="1">
      <alignment horizontal="center"/>
    </xf>
    <xf numFmtId="2" fontId="9" fillId="2" borderId="13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2" fontId="9" fillId="2" borderId="14" xfId="0" applyNumberFormat="1" applyFont="1" applyFill="1" applyBorder="1" applyAlignment="1">
      <alignment/>
    </xf>
    <xf numFmtId="186" fontId="1" fillId="2" borderId="14" xfId="0" applyNumberFormat="1" applyFont="1" applyFill="1" applyBorder="1" applyAlignment="1">
      <alignment/>
    </xf>
    <xf numFmtId="20" fontId="8" fillId="2" borderId="2" xfId="0" applyNumberFormat="1" applyFont="1" applyFill="1" applyBorder="1" applyAlignment="1" quotePrefix="1">
      <alignment horizontal="right"/>
    </xf>
    <xf numFmtId="184" fontId="1" fillId="2" borderId="14" xfId="0" applyNumberFormat="1" applyFont="1" applyFill="1" applyBorder="1" applyAlignment="1">
      <alignment horizontal="right"/>
    </xf>
    <xf numFmtId="0" fontId="8" fillId="2" borderId="34" xfId="0" applyFont="1" applyFill="1" applyBorder="1" applyAlignment="1">
      <alignment horizontal="right"/>
    </xf>
    <xf numFmtId="2" fontId="8" fillId="2" borderId="11" xfId="0" applyNumberFormat="1" applyFont="1" applyFill="1" applyBorder="1" applyAlignment="1">
      <alignment horizontal="right"/>
    </xf>
    <xf numFmtId="2" fontId="8" fillId="2" borderId="12" xfId="0" applyNumberFormat="1" applyFont="1" applyFill="1" applyBorder="1" applyAlignment="1">
      <alignment horizontal="right"/>
    </xf>
    <xf numFmtId="184" fontId="1" fillId="2" borderId="14" xfId="0" applyNumberFormat="1" applyFont="1" applyFill="1" applyBorder="1" applyAlignment="1">
      <alignment/>
    </xf>
    <xf numFmtId="20" fontId="8" fillId="2" borderId="3" xfId="0" applyNumberFormat="1" applyFont="1" applyFill="1" applyBorder="1" applyAlignment="1">
      <alignment horizontal="right"/>
    </xf>
    <xf numFmtId="2" fontId="8" fillId="2" borderId="11" xfId="0" applyNumberFormat="1" applyFont="1" applyFill="1" applyBorder="1" applyAlignment="1" quotePrefix="1">
      <alignment horizontal="right"/>
    </xf>
    <xf numFmtId="0" fontId="1" fillId="2" borderId="3" xfId="0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left"/>
    </xf>
    <xf numFmtId="14" fontId="0" fillId="0" borderId="3" xfId="0" applyNumberFormat="1" applyBorder="1" applyAlignment="1">
      <alignment/>
    </xf>
    <xf numFmtId="20" fontId="8" fillId="0" borderId="3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20" fontId="8" fillId="0" borderId="3" xfId="0" applyNumberFormat="1" applyFont="1" applyBorder="1" applyAlignment="1" quotePrefix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184" fontId="3" fillId="0" borderId="13" xfId="0" applyNumberFormat="1" applyFont="1" applyBorder="1" applyAlignment="1">
      <alignment horizontal="right"/>
    </xf>
    <xf numFmtId="0" fontId="0" fillId="0" borderId="3" xfId="0" applyBorder="1" applyAlignment="1" quotePrefix="1">
      <alignment horizontal="center"/>
    </xf>
    <xf numFmtId="184" fontId="1" fillId="0" borderId="13" xfId="0" applyNumberFormat="1" applyFont="1" applyBorder="1" applyAlignment="1">
      <alignment horizontal="right"/>
    </xf>
    <xf numFmtId="0" fontId="9" fillId="2" borderId="13" xfId="0" applyFont="1" applyFill="1" applyBorder="1" applyAlignment="1">
      <alignment horizontal="left"/>
    </xf>
    <xf numFmtId="14" fontId="0" fillId="2" borderId="3" xfId="0" applyNumberFormat="1" applyFill="1" applyBorder="1" applyAlignment="1">
      <alignment/>
    </xf>
    <xf numFmtId="2" fontId="8" fillId="2" borderId="11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2" fontId="8" fillId="2" borderId="12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84" fontId="1" fillId="2" borderId="13" xfId="0" applyNumberFormat="1" applyFont="1" applyFill="1" applyBorder="1" applyAlignment="1">
      <alignment/>
    </xf>
    <xf numFmtId="0" fontId="0" fillId="2" borderId="3" xfId="0" applyFill="1" applyBorder="1" applyAlignment="1" quotePrefix="1">
      <alignment horizontal="center"/>
    </xf>
    <xf numFmtId="184" fontId="1" fillId="2" borderId="13" xfId="0" applyNumberFormat="1" applyFont="1" applyFill="1" applyBorder="1" applyAlignment="1">
      <alignment/>
    </xf>
    <xf numFmtId="2" fontId="1" fillId="2" borderId="13" xfId="0" applyNumberFormat="1" applyFont="1" applyFill="1" applyBorder="1" applyAlignment="1">
      <alignment/>
    </xf>
    <xf numFmtId="0" fontId="12" fillId="3" borderId="14" xfId="0" applyFont="1" applyFill="1" applyBorder="1" applyAlignment="1">
      <alignment horizontal="center"/>
    </xf>
    <xf numFmtId="0" fontId="4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Curva de U Orionis - Xavier Bros 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4475"/>
          <c:w val="0.90275"/>
          <c:h val="0.77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3333CC"/>
                </a:solidFill>
              </a:ln>
            </c:spPr>
            <c:trendlineType val="poly"/>
            <c:order val="6"/>
            <c:dispEq val="0"/>
            <c:dispRSqr val="0"/>
          </c:trendline>
          <c:xVal>
            <c:strRef>
              <c:f>'Curva U Ori 2004-5'!$C$5:$C$15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xVal>
          <c:yVal>
            <c:numRef>
              <c:f>'Curva U Ori 2004-5'!$D$5:$D$15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45226046"/>
        <c:axId val="51067687"/>
      </c:scatterChart>
      <c:valAx>
        <c:axId val="45226046"/>
        <c:scaling>
          <c:orientation val="minMax"/>
          <c:max val="38100"/>
          <c:min val="38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Fecha de Observación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\-m\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/>
            </a:pPr>
          </a:p>
        </c:txPr>
        <c:crossAx val="51067687"/>
        <c:crosses val="max"/>
        <c:crossBetween val="midCat"/>
        <c:dispUnits/>
        <c:majorUnit val="20"/>
      </c:valAx>
      <c:valAx>
        <c:axId val="51067687"/>
        <c:scaling>
          <c:orientation val="maxMin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Magnitud visual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/>
            </a:pPr>
          </a:p>
        </c:txPr>
        <c:crossAx val="4522604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Curva de luz de R Geminorum - (2004-2005)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1625"/>
          <c:w val="0.91175"/>
          <c:h val="0.77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3333CC"/>
                </a:solidFill>
              </a:ln>
            </c:spPr>
            <c:trendlineType val="poly"/>
            <c:order val="6"/>
            <c:dispEq val="0"/>
            <c:dispRSqr val="0"/>
          </c:trendline>
          <c:xVal>
            <c:strRef>
              <c:f>'ALTRES 2003-2008'!$T$408:$T$432</c:f>
              <c:strCache>
                <c:ptCount val="25"/>
                <c:pt idx="0">
                  <c:v>38318</c:v>
                </c:pt>
                <c:pt idx="1">
                  <c:v>38323</c:v>
                </c:pt>
                <c:pt idx="2">
                  <c:v>38336</c:v>
                </c:pt>
                <c:pt idx="3">
                  <c:v>38339</c:v>
                </c:pt>
                <c:pt idx="4">
                  <c:v>38345</c:v>
                </c:pt>
                <c:pt idx="5">
                  <c:v>38347</c:v>
                </c:pt>
                <c:pt idx="6">
                  <c:v>38350</c:v>
                </c:pt>
                <c:pt idx="7">
                  <c:v>38350</c:v>
                </c:pt>
                <c:pt idx="8">
                  <c:v>38351</c:v>
                </c:pt>
                <c:pt idx="9">
                  <c:v>38351</c:v>
                </c:pt>
                <c:pt idx="10">
                  <c:v>38353</c:v>
                </c:pt>
                <c:pt idx="11">
                  <c:v>38353</c:v>
                </c:pt>
                <c:pt idx="12">
                  <c:v>38354</c:v>
                </c:pt>
                <c:pt idx="13">
                  <c:v>38354</c:v>
                </c:pt>
                <c:pt idx="14">
                  <c:v>38358</c:v>
                </c:pt>
                <c:pt idx="15">
                  <c:v>38358</c:v>
                </c:pt>
                <c:pt idx="16">
                  <c:v>38363</c:v>
                </c:pt>
                <c:pt idx="17">
                  <c:v>38363</c:v>
                </c:pt>
                <c:pt idx="18">
                  <c:v>38381</c:v>
                </c:pt>
                <c:pt idx="19">
                  <c:v>38384</c:v>
                </c:pt>
                <c:pt idx="20">
                  <c:v>38384</c:v>
                </c:pt>
                <c:pt idx="21">
                  <c:v>38393</c:v>
                </c:pt>
                <c:pt idx="22">
                  <c:v>38397</c:v>
                </c:pt>
                <c:pt idx="23">
                  <c:v>38409</c:v>
                </c:pt>
                <c:pt idx="24">
                  <c:v>38417</c:v>
                </c:pt>
              </c:strCache>
            </c:strRef>
          </c:xVal>
          <c:yVal>
            <c:numRef>
              <c:f>'ALTRES 2003-2008'!$U$408:$U$432</c:f>
              <c:numCache>
                <c:ptCount val="25"/>
                <c:pt idx="0">
                  <c:v>6.92</c:v>
                </c:pt>
                <c:pt idx="1">
                  <c:v>6.95</c:v>
                </c:pt>
                <c:pt idx="2">
                  <c:v>7.07</c:v>
                </c:pt>
                <c:pt idx="3">
                  <c:v>6.98</c:v>
                </c:pt>
                <c:pt idx="4">
                  <c:v>7.13</c:v>
                </c:pt>
                <c:pt idx="5">
                  <c:v>7.06</c:v>
                </c:pt>
                <c:pt idx="6">
                  <c:v>7.13</c:v>
                </c:pt>
                <c:pt idx="7">
                  <c:v>7.09</c:v>
                </c:pt>
                <c:pt idx="8">
                  <c:v>7.2</c:v>
                </c:pt>
                <c:pt idx="9">
                  <c:v>7.12</c:v>
                </c:pt>
                <c:pt idx="10">
                  <c:v>7.26</c:v>
                </c:pt>
                <c:pt idx="11">
                  <c:v>7.28</c:v>
                </c:pt>
                <c:pt idx="12">
                  <c:v>7.24</c:v>
                </c:pt>
                <c:pt idx="13">
                  <c:v>7.18</c:v>
                </c:pt>
                <c:pt idx="14">
                  <c:v>7.35</c:v>
                </c:pt>
                <c:pt idx="15">
                  <c:v>7.34</c:v>
                </c:pt>
                <c:pt idx="16">
                  <c:v>7.4</c:v>
                </c:pt>
                <c:pt idx="17">
                  <c:v>7.39</c:v>
                </c:pt>
                <c:pt idx="18">
                  <c:v>7.81</c:v>
                </c:pt>
                <c:pt idx="19">
                  <c:v>8.01</c:v>
                </c:pt>
                <c:pt idx="20">
                  <c:v>7.97</c:v>
                </c:pt>
                <c:pt idx="21">
                  <c:v>8.31</c:v>
                </c:pt>
                <c:pt idx="22">
                  <c:v>8.47</c:v>
                </c:pt>
                <c:pt idx="23">
                  <c:v>8.8</c:v>
                </c:pt>
                <c:pt idx="24">
                  <c:v>9.2</c:v>
                </c:pt>
              </c:numCache>
            </c:numRef>
          </c:yVal>
          <c:smooth val="0"/>
        </c:ser>
        <c:axId val="28171692"/>
        <c:axId val="30687677"/>
      </c:scatterChart>
      <c:valAx>
        <c:axId val="28171692"/>
        <c:scaling>
          <c:orientation val="minMax"/>
          <c:max val="38425"/>
          <c:min val="3831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Fecha de observación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-m\-yy" sourceLinked="0"/>
        <c:majorTickMark val="out"/>
        <c:minorTickMark val="none"/>
        <c:tickLblPos val="nextTo"/>
        <c:crossAx val="30687677"/>
        <c:crosses val="max"/>
        <c:crossBetween val="midCat"/>
        <c:dispUnits/>
        <c:majorUnit val="25"/>
      </c:valAx>
      <c:valAx>
        <c:axId val="30687677"/>
        <c:scaling>
          <c:orientation val="maxMin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Magnitud visual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817169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Curva de luz de CHY CYGNI - Xavier Bros (2005)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5325"/>
          <c:w val="0.91"/>
          <c:h val="0.7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3333CC"/>
                </a:solidFill>
              </a:ln>
            </c:spPr>
            <c:trendlineType val="poly"/>
            <c:order val="6"/>
            <c:dispEq val="0"/>
            <c:dispRSqr val="0"/>
          </c:trendline>
          <c:xVal>
            <c:strRef>
              <c:f>'ALTRES 2003-2008'!$S$338:$S$356</c:f>
              <c:strCache>
                <c:ptCount val="19"/>
                <c:pt idx="0">
                  <c:v>38544</c:v>
                </c:pt>
                <c:pt idx="1">
                  <c:v>38547</c:v>
                </c:pt>
                <c:pt idx="2">
                  <c:v>38549</c:v>
                </c:pt>
                <c:pt idx="3">
                  <c:v>38555</c:v>
                </c:pt>
                <c:pt idx="4">
                  <c:v>38559</c:v>
                </c:pt>
                <c:pt idx="5">
                  <c:v>38573</c:v>
                </c:pt>
                <c:pt idx="6">
                  <c:v>38574</c:v>
                </c:pt>
                <c:pt idx="7">
                  <c:v>38576</c:v>
                </c:pt>
                <c:pt idx="8">
                  <c:v>38578</c:v>
                </c:pt>
                <c:pt idx="9">
                  <c:v>38579</c:v>
                </c:pt>
                <c:pt idx="10">
                  <c:v>38581</c:v>
                </c:pt>
                <c:pt idx="11">
                  <c:v>38604</c:v>
                </c:pt>
                <c:pt idx="12">
                  <c:v>38613</c:v>
                </c:pt>
                <c:pt idx="13">
                  <c:v>38626</c:v>
                </c:pt>
                <c:pt idx="14">
                  <c:v>38632</c:v>
                </c:pt>
                <c:pt idx="15">
                  <c:v>38651</c:v>
                </c:pt>
              </c:strCache>
            </c:strRef>
          </c:xVal>
          <c:yVal>
            <c:numRef>
              <c:f>'ALTRES 2003-2008'!$T$338:$T$356</c:f>
              <c:numCache>
                <c:ptCount val="19"/>
                <c:pt idx="0">
                  <c:v>5.58</c:v>
                </c:pt>
                <c:pt idx="1">
                  <c:v>5.58</c:v>
                </c:pt>
                <c:pt idx="2">
                  <c:v>5.94</c:v>
                </c:pt>
                <c:pt idx="3">
                  <c:v>5.97</c:v>
                </c:pt>
                <c:pt idx="4">
                  <c:v>6.03</c:v>
                </c:pt>
                <c:pt idx="5">
                  <c:v>6.59</c:v>
                </c:pt>
                <c:pt idx="6">
                  <c:v>6.6</c:v>
                </c:pt>
                <c:pt idx="7">
                  <c:v>6.7</c:v>
                </c:pt>
                <c:pt idx="8">
                  <c:v>6.72</c:v>
                </c:pt>
                <c:pt idx="9">
                  <c:v>6.76</c:v>
                </c:pt>
                <c:pt idx="10">
                  <c:v>6.88</c:v>
                </c:pt>
                <c:pt idx="11">
                  <c:v>7.74</c:v>
                </c:pt>
                <c:pt idx="12">
                  <c:v>8.28</c:v>
                </c:pt>
                <c:pt idx="13">
                  <c:v>8.74</c:v>
                </c:pt>
                <c:pt idx="14">
                  <c:v>8.94</c:v>
                </c:pt>
                <c:pt idx="15">
                  <c:v>9.7</c:v>
                </c:pt>
              </c:numCache>
            </c:numRef>
          </c:yVal>
          <c:smooth val="0"/>
        </c:ser>
        <c:axId val="63395482"/>
        <c:axId val="18834899"/>
      </c:scatterChart>
      <c:valAx>
        <c:axId val="63395482"/>
        <c:scaling>
          <c:orientation val="minMax"/>
          <c:max val="38665"/>
          <c:min val="3854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Fecha de observación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\-m\-yy" sourceLinked="0"/>
        <c:majorTickMark val="out"/>
        <c:minorTickMark val="none"/>
        <c:tickLblPos val="nextTo"/>
        <c:crossAx val="18834899"/>
        <c:crosses val="max"/>
        <c:crossBetween val="midCat"/>
        <c:dispUnits/>
      </c:valAx>
      <c:valAx>
        <c:axId val="18834899"/>
        <c:scaling>
          <c:orientation val="maxMin"/>
          <c:max val="1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Magnitud visual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3395482"/>
        <c:crosses val="max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Curva de luz de U Orionis - Xavier Bros (2004-2005)</a:t>
            </a:r>
          </a:p>
        </c:rich>
      </c:tx>
      <c:layout>
        <c:manualLayout>
          <c:xMode val="factor"/>
          <c:yMode val="factor"/>
          <c:x val="0.001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975"/>
          <c:w val="0.91375"/>
          <c:h val="0.86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'Curva U Ori 2004-5'!$C$40:$C$79</c:f>
              <c:str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strCache>
            </c:strRef>
          </c:xVal>
          <c:yVal>
            <c:numRef>
              <c:f>'Curva U Ori 2004-5'!$D$40:$D$79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59900156"/>
        <c:axId val="40504525"/>
      </c:scatterChart>
      <c:valAx>
        <c:axId val="59900156"/>
        <c:scaling>
          <c:orientation val="minMax"/>
          <c:min val="37990"/>
        </c:scaling>
        <c:axPos val="t"/>
        <c:delete val="0"/>
        <c:numFmt formatCode="d\-m\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0504525"/>
        <c:crosses val="max"/>
        <c:crossBetween val="midCat"/>
        <c:dispUnits/>
        <c:majorUnit val="80"/>
      </c:valAx>
      <c:valAx>
        <c:axId val="40504525"/>
        <c:scaling>
          <c:orientation val="maxMin"/>
          <c:max val="12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Magnitud visual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990015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Curva de luz de U Ori - AAS (2004-2005)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625"/>
          <c:w val="0.93625"/>
          <c:h val="0.80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'Curva U Ori 2004-5'!$C$85:$C$202</c:f>
              <c:strCache>
                <c:ptCount val="118"/>
                <c:pt idx="0">
                  <c:v>38004</c:v>
                </c:pt>
                <c:pt idx="1">
                  <c:v>38007</c:v>
                </c:pt>
                <c:pt idx="2">
                  <c:v>38014</c:v>
                </c:pt>
                <c:pt idx="3">
                  <c:v>38026</c:v>
                </c:pt>
                <c:pt idx="4">
                  <c:v>38030</c:v>
                </c:pt>
                <c:pt idx="5">
                  <c:v>38040</c:v>
                </c:pt>
                <c:pt idx="6">
                  <c:v>38053</c:v>
                </c:pt>
                <c:pt idx="7">
                  <c:v>38061</c:v>
                </c:pt>
                <c:pt idx="8">
                  <c:v>38069</c:v>
                </c:pt>
                <c:pt idx="9">
                  <c:v>38079</c:v>
                </c:pt>
                <c:pt idx="10">
                  <c:v>38096</c:v>
                </c:pt>
                <c:pt idx="11">
                  <c:v>38276</c:v>
                </c:pt>
                <c:pt idx="12">
                  <c:v>38304</c:v>
                </c:pt>
                <c:pt idx="13">
                  <c:v>38322</c:v>
                </c:pt>
                <c:pt idx="14">
                  <c:v>38323</c:v>
                </c:pt>
                <c:pt idx="15">
                  <c:v>38331</c:v>
                </c:pt>
                <c:pt idx="16">
                  <c:v>38332</c:v>
                </c:pt>
                <c:pt idx="17">
                  <c:v>38333</c:v>
                </c:pt>
                <c:pt idx="18">
                  <c:v>38336</c:v>
                </c:pt>
                <c:pt idx="19">
                  <c:v>38338</c:v>
                </c:pt>
                <c:pt idx="20">
                  <c:v>38338</c:v>
                </c:pt>
                <c:pt idx="21">
                  <c:v>38339</c:v>
                </c:pt>
                <c:pt idx="22">
                  <c:v>38339</c:v>
                </c:pt>
                <c:pt idx="23">
                  <c:v>38339</c:v>
                </c:pt>
                <c:pt idx="24">
                  <c:v>38340</c:v>
                </c:pt>
                <c:pt idx="25">
                  <c:v>38340</c:v>
                </c:pt>
                <c:pt idx="26">
                  <c:v>38341</c:v>
                </c:pt>
                <c:pt idx="27">
                  <c:v>38345</c:v>
                </c:pt>
                <c:pt idx="28">
                  <c:v>38345</c:v>
                </c:pt>
                <c:pt idx="29">
                  <c:v>38347</c:v>
                </c:pt>
                <c:pt idx="30">
                  <c:v>38347</c:v>
                </c:pt>
                <c:pt idx="31">
                  <c:v>38348</c:v>
                </c:pt>
                <c:pt idx="32">
                  <c:v>38348</c:v>
                </c:pt>
                <c:pt idx="33">
                  <c:v>38349</c:v>
                </c:pt>
                <c:pt idx="34">
                  <c:v>38350</c:v>
                </c:pt>
                <c:pt idx="35">
                  <c:v>38350</c:v>
                </c:pt>
                <c:pt idx="36">
                  <c:v>38350</c:v>
                </c:pt>
                <c:pt idx="37">
                  <c:v>38350</c:v>
                </c:pt>
                <c:pt idx="38">
                  <c:v>38351</c:v>
                </c:pt>
                <c:pt idx="39">
                  <c:v>38351</c:v>
                </c:pt>
                <c:pt idx="40">
                  <c:v>38351</c:v>
                </c:pt>
                <c:pt idx="41">
                  <c:v>38351</c:v>
                </c:pt>
                <c:pt idx="42">
                  <c:v>38353</c:v>
                </c:pt>
                <c:pt idx="43">
                  <c:v>38353</c:v>
                </c:pt>
                <c:pt idx="44">
                  <c:v>38353</c:v>
                </c:pt>
                <c:pt idx="45">
                  <c:v>38353</c:v>
                </c:pt>
                <c:pt idx="46">
                  <c:v>38353</c:v>
                </c:pt>
                <c:pt idx="47">
                  <c:v>38353</c:v>
                </c:pt>
                <c:pt idx="48">
                  <c:v>38353</c:v>
                </c:pt>
                <c:pt idx="49">
                  <c:v>38354</c:v>
                </c:pt>
                <c:pt idx="50">
                  <c:v>38354</c:v>
                </c:pt>
                <c:pt idx="51">
                  <c:v>38356</c:v>
                </c:pt>
                <c:pt idx="52">
                  <c:v>38358</c:v>
                </c:pt>
                <c:pt idx="53">
                  <c:v>38358</c:v>
                </c:pt>
                <c:pt idx="54">
                  <c:v>38360</c:v>
                </c:pt>
                <c:pt idx="55">
                  <c:v>38360</c:v>
                </c:pt>
                <c:pt idx="56">
                  <c:v>38361</c:v>
                </c:pt>
                <c:pt idx="57">
                  <c:v>38363</c:v>
                </c:pt>
                <c:pt idx="58">
                  <c:v>38363</c:v>
                </c:pt>
                <c:pt idx="59">
                  <c:v>38365</c:v>
                </c:pt>
                <c:pt idx="60">
                  <c:v>38365</c:v>
                </c:pt>
                <c:pt idx="61">
                  <c:v>38366</c:v>
                </c:pt>
                <c:pt idx="62">
                  <c:v>38366</c:v>
                </c:pt>
                <c:pt idx="63">
                  <c:v>38367</c:v>
                </c:pt>
                <c:pt idx="64">
                  <c:v>38369</c:v>
                </c:pt>
                <c:pt idx="65">
                  <c:v>38370</c:v>
                </c:pt>
                <c:pt idx="66">
                  <c:v>38371</c:v>
                </c:pt>
                <c:pt idx="67">
                  <c:v>38371</c:v>
                </c:pt>
                <c:pt idx="68">
                  <c:v>38374</c:v>
                </c:pt>
                <c:pt idx="69">
                  <c:v>38374</c:v>
                </c:pt>
                <c:pt idx="70">
                  <c:v>38374</c:v>
                </c:pt>
                <c:pt idx="71">
                  <c:v>38374</c:v>
                </c:pt>
                <c:pt idx="72">
                  <c:v>38377</c:v>
                </c:pt>
                <c:pt idx="73">
                  <c:v>38378</c:v>
                </c:pt>
                <c:pt idx="74">
                  <c:v>38381</c:v>
                </c:pt>
                <c:pt idx="75">
                  <c:v>38381</c:v>
                </c:pt>
                <c:pt idx="76">
                  <c:v>38382</c:v>
                </c:pt>
                <c:pt idx="77">
                  <c:v>38383</c:v>
                </c:pt>
                <c:pt idx="78">
                  <c:v>38384</c:v>
                </c:pt>
                <c:pt idx="79">
                  <c:v>38384</c:v>
                </c:pt>
                <c:pt idx="80">
                  <c:v>38384</c:v>
                </c:pt>
                <c:pt idx="81">
                  <c:v>38384</c:v>
                </c:pt>
                <c:pt idx="82">
                  <c:v>38388</c:v>
                </c:pt>
                <c:pt idx="83">
                  <c:v>38392</c:v>
                </c:pt>
                <c:pt idx="84">
                  <c:v>38393</c:v>
                </c:pt>
                <c:pt idx="85">
                  <c:v>38393</c:v>
                </c:pt>
                <c:pt idx="86">
                  <c:v>38395</c:v>
                </c:pt>
                <c:pt idx="87">
                  <c:v>38395</c:v>
                </c:pt>
                <c:pt idx="88">
                  <c:v>38395</c:v>
                </c:pt>
                <c:pt idx="89">
                  <c:v>38396</c:v>
                </c:pt>
                <c:pt idx="90">
                  <c:v>38396</c:v>
                </c:pt>
                <c:pt idx="91">
                  <c:v>38397</c:v>
                </c:pt>
                <c:pt idx="92">
                  <c:v>38397</c:v>
                </c:pt>
                <c:pt idx="93">
                  <c:v>38398</c:v>
                </c:pt>
                <c:pt idx="94">
                  <c:v>38400</c:v>
                </c:pt>
                <c:pt idx="95">
                  <c:v>38402</c:v>
                </c:pt>
                <c:pt idx="96">
                  <c:v>38402</c:v>
                </c:pt>
                <c:pt idx="97">
                  <c:v>38402</c:v>
                </c:pt>
                <c:pt idx="98">
                  <c:v>38403</c:v>
                </c:pt>
                <c:pt idx="99">
                  <c:v>38409</c:v>
                </c:pt>
                <c:pt idx="100">
                  <c:v>38409</c:v>
                </c:pt>
                <c:pt idx="101">
                  <c:v>38409</c:v>
                </c:pt>
                <c:pt idx="102">
                  <c:v>38412</c:v>
                </c:pt>
                <c:pt idx="103">
                  <c:v>38414</c:v>
                </c:pt>
                <c:pt idx="104">
                  <c:v>38416</c:v>
                </c:pt>
                <c:pt idx="105">
                  <c:v>38417</c:v>
                </c:pt>
                <c:pt idx="106">
                  <c:v>38417</c:v>
                </c:pt>
                <c:pt idx="107">
                  <c:v>38417</c:v>
                </c:pt>
                <c:pt idx="108">
                  <c:v>38419</c:v>
                </c:pt>
                <c:pt idx="109">
                  <c:v>38419</c:v>
                </c:pt>
                <c:pt idx="110">
                  <c:v>38421</c:v>
                </c:pt>
                <c:pt idx="111">
                  <c:v>38423</c:v>
                </c:pt>
                <c:pt idx="112">
                  <c:v>38423</c:v>
                </c:pt>
                <c:pt idx="113">
                  <c:v>38424</c:v>
                </c:pt>
                <c:pt idx="114">
                  <c:v>38429</c:v>
                </c:pt>
                <c:pt idx="115">
                  <c:v>38433</c:v>
                </c:pt>
                <c:pt idx="116">
                  <c:v>38435</c:v>
                </c:pt>
                <c:pt idx="117">
                  <c:v>38437</c:v>
                </c:pt>
              </c:strCache>
            </c:strRef>
          </c:xVal>
          <c:yVal>
            <c:numRef>
              <c:f>'Curva U Ori 2004-5'!$D$85:$D$202</c:f>
              <c:numCache>
                <c:ptCount val="118"/>
                <c:pt idx="0">
                  <c:v>6.46</c:v>
                </c:pt>
                <c:pt idx="1">
                  <c:v>6.74</c:v>
                </c:pt>
                <c:pt idx="2">
                  <c:v>7.04</c:v>
                </c:pt>
                <c:pt idx="3">
                  <c:v>7.32</c:v>
                </c:pt>
                <c:pt idx="4">
                  <c:v>7.27</c:v>
                </c:pt>
                <c:pt idx="5">
                  <c:v>7.51</c:v>
                </c:pt>
                <c:pt idx="6">
                  <c:v>7.89</c:v>
                </c:pt>
                <c:pt idx="7">
                  <c:v>8</c:v>
                </c:pt>
                <c:pt idx="8">
                  <c:v>8.12</c:v>
                </c:pt>
                <c:pt idx="9">
                  <c:v>8.36</c:v>
                </c:pt>
                <c:pt idx="10">
                  <c:v>8.95</c:v>
                </c:pt>
                <c:pt idx="11">
                  <c:v>10.63</c:v>
                </c:pt>
                <c:pt idx="12">
                  <c:v>10.58</c:v>
                </c:pt>
                <c:pt idx="13">
                  <c:v>8.61</c:v>
                </c:pt>
                <c:pt idx="14">
                  <c:v>8.95</c:v>
                </c:pt>
                <c:pt idx="17">
                  <c:v>8.1</c:v>
                </c:pt>
                <c:pt idx="18">
                  <c:v>7.84</c:v>
                </c:pt>
                <c:pt idx="19">
                  <c:v>7.52</c:v>
                </c:pt>
                <c:pt idx="21">
                  <c:v>7.36</c:v>
                </c:pt>
                <c:pt idx="22">
                  <c:v>7.23</c:v>
                </c:pt>
                <c:pt idx="23">
                  <c:v>7.38</c:v>
                </c:pt>
                <c:pt idx="24">
                  <c:v>7.3</c:v>
                </c:pt>
                <c:pt idx="25">
                  <c:v>7.08</c:v>
                </c:pt>
                <c:pt idx="26">
                  <c:v>7.4</c:v>
                </c:pt>
                <c:pt idx="27">
                  <c:v>6.8</c:v>
                </c:pt>
                <c:pt idx="28">
                  <c:v>6.77</c:v>
                </c:pt>
                <c:pt idx="29">
                  <c:v>6.78</c:v>
                </c:pt>
                <c:pt idx="30">
                  <c:v>6.75</c:v>
                </c:pt>
                <c:pt idx="31">
                  <c:v>6.79</c:v>
                </c:pt>
                <c:pt idx="32">
                  <c:v>7.03</c:v>
                </c:pt>
                <c:pt idx="34">
                  <c:v>6.7</c:v>
                </c:pt>
                <c:pt idx="35">
                  <c:v>6.83</c:v>
                </c:pt>
                <c:pt idx="36">
                  <c:v>6.77</c:v>
                </c:pt>
                <c:pt idx="37">
                  <c:v>6.77</c:v>
                </c:pt>
                <c:pt idx="38">
                  <c:v>6.66</c:v>
                </c:pt>
                <c:pt idx="39">
                  <c:v>6.64</c:v>
                </c:pt>
                <c:pt idx="40">
                  <c:v>6.74</c:v>
                </c:pt>
                <c:pt idx="41">
                  <c:v>6.72</c:v>
                </c:pt>
                <c:pt idx="42">
                  <c:v>6.73</c:v>
                </c:pt>
                <c:pt idx="43">
                  <c:v>6.6</c:v>
                </c:pt>
                <c:pt idx="46">
                  <c:v>6.8</c:v>
                </c:pt>
                <c:pt idx="47">
                  <c:v>6.45</c:v>
                </c:pt>
                <c:pt idx="48">
                  <c:v>6.73</c:v>
                </c:pt>
                <c:pt idx="49">
                  <c:v>6.58</c:v>
                </c:pt>
                <c:pt idx="50">
                  <c:v>6.59</c:v>
                </c:pt>
                <c:pt idx="51">
                  <c:v>6.68</c:v>
                </c:pt>
                <c:pt idx="52">
                  <c:v>6.7</c:v>
                </c:pt>
                <c:pt idx="53">
                  <c:v>6.47</c:v>
                </c:pt>
                <c:pt idx="54">
                  <c:v>6.45</c:v>
                </c:pt>
                <c:pt idx="55">
                  <c:v>6.64</c:v>
                </c:pt>
                <c:pt idx="56">
                  <c:v>6.37</c:v>
                </c:pt>
                <c:pt idx="57">
                  <c:v>6.36</c:v>
                </c:pt>
                <c:pt idx="58">
                  <c:v>6.35</c:v>
                </c:pt>
                <c:pt idx="59">
                  <c:v>6.41</c:v>
                </c:pt>
                <c:pt idx="61">
                  <c:v>6.36</c:v>
                </c:pt>
                <c:pt idx="62">
                  <c:v>6.34</c:v>
                </c:pt>
                <c:pt idx="64">
                  <c:v>6.38</c:v>
                </c:pt>
                <c:pt idx="65">
                  <c:v>6.39</c:v>
                </c:pt>
                <c:pt idx="67">
                  <c:v>6.37</c:v>
                </c:pt>
                <c:pt idx="69">
                  <c:v>6.4</c:v>
                </c:pt>
                <c:pt idx="70">
                  <c:v>6.42</c:v>
                </c:pt>
                <c:pt idx="71">
                  <c:v>6.35</c:v>
                </c:pt>
                <c:pt idx="72">
                  <c:v>6.44</c:v>
                </c:pt>
                <c:pt idx="73">
                  <c:v>6.3</c:v>
                </c:pt>
                <c:pt idx="75">
                  <c:v>6.46</c:v>
                </c:pt>
                <c:pt idx="76">
                  <c:v>6.38</c:v>
                </c:pt>
                <c:pt idx="77">
                  <c:v>6.74</c:v>
                </c:pt>
                <c:pt idx="78">
                  <c:v>6.39</c:v>
                </c:pt>
                <c:pt idx="79">
                  <c:v>6.79</c:v>
                </c:pt>
                <c:pt idx="80">
                  <c:v>6.77</c:v>
                </c:pt>
                <c:pt idx="81">
                  <c:v>6.73</c:v>
                </c:pt>
                <c:pt idx="82">
                  <c:v>6.93</c:v>
                </c:pt>
                <c:pt idx="83">
                  <c:v>6.94</c:v>
                </c:pt>
                <c:pt idx="84">
                  <c:v>7.3</c:v>
                </c:pt>
                <c:pt idx="85">
                  <c:v>7.04</c:v>
                </c:pt>
                <c:pt idx="86">
                  <c:v>6.83</c:v>
                </c:pt>
                <c:pt idx="88">
                  <c:v>6.8</c:v>
                </c:pt>
                <c:pt idx="89">
                  <c:v>6.73</c:v>
                </c:pt>
                <c:pt idx="90">
                  <c:v>6.8</c:v>
                </c:pt>
                <c:pt idx="91">
                  <c:v>6.96</c:v>
                </c:pt>
                <c:pt idx="92">
                  <c:v>7.31</c:v>
                </c:pt>
                <c:pt idx="93">
                  <c:v>6.9</c:v>
                </c:pt>
                <c:pt idx="94">
                  <c:v>7.31</c:v>
                </c:pt>
                <c:pt idx="95">
                  <c:v>7.38</c:v>
                </c:pt>
                <c:pt idx="96">
                  <c:v>7.42</c:v>
                </c:pt>
                <c:pt idx="97">
                  <c:v>7.35</c:v>
                </c:pt>
                <c:pt idx="98">
                  <c:v>7.35</c:v>
                </c:pt>
                <c:pt idx="99">
                  <c:v>7.42</c:v>
                </c:pt>
                <c:pt idx="100">
                  <c:v>7.43</c:v>
                </c:pt>
                <c:pt idx="103">
                  <c:v>7.88</c:v>
                </c:pt>
                <c:pt idx="104">
                  <c:v>7.73</c:v>
                </c:pt>
                <c:pt idx="105">
                  <c:v>7.74</c:v>
                </c:pt>
                <c:pt idx="106">
                  <c:v>7.71</c:v>
                </c:pt>
                <c:pt idx="107">
                  <c:v>7.65</c:v>
                </c:pt>
                <c:pt idx="108">
                  <c:v>7.9</c:v>
                </c:pt>
                <c:pt idx="109">
                  <c:v>7.76</c:v>
                </c:pt>
                <c:pt idx="110">
                  <c:v>8</c:v>
                </c:pt>
                <c:pt idx="111">
                  <c:v>7.86</c:v>
                </c:pt>
                <c:pt idx="113">
                  <c:v>8.03</c:v>
                </c:pt>
                <c:pt idx="114">
                  <c:v>8.26</c:v>
                </c:pt>
                <c:pt idx="115">
                  <c:v>8.41</c:v>
                </c:pt>
                <c:pt idx="116">
                  <c:v>8.49</c:v>
                </c:pt>
                <c:pt idx="117">
                  <c:v>8.52</c:v>
                </c:pt>
              </c:numCache>
            </c:numRef>
          </c:yVal>
          <c:smooth val="0"/>
        </c:ser>
        <c:axId val="56796778"/>
        <c:axId val="160611"/>
      </c:scatterChart>
      <c:valAx>
        <c:axId val="56796778"/>
        <c:scaling>
          <c:orientation val="minMax"/>
          <c:max val="38448"/>
          <c:min val="379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Fecha de observación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-m\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60611"/>
        <c:crosses val="max"/>
        <c:crossBetween val="midCat"/>
        <c:dispUnits/>
        <c:majorUnit val="70"/>
      </c:valAx>
      <c:valAx>
        <c:axId val="160611"/>
        <c:scaling>
          <c:orientation val="maxMin"/>
          <c:max val="11.5"/>
          <c:min val="5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Magnitud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6796778"/>
        <c:crosses val="max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Curva de luz de U Ori - Xavier Bros (2004-2005)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015"/>
          <c:w val="0.90375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6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trendline>
            <c:spPr>
              <a:ln w="12700">
                <a:solidFill>
                  <a:srgbClr val="3333CC"/>
                </a:solidFill>
              </a:ln>
            </c:spPr>
            <c:trendlineType val="poly"/>
            <c:order val="6"/>
            <c:dispEq val="0"/>
            <c:dispRSqr val="0"/>
          </c:trendline>
          <c:xVal>
            <c:strRef>
              <c:f>'Curva U Ori 2004-5'!$C$51:$C$79</c:f>
              <c:str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strCache>
            </c:strRef>
          </c:xVal>
          <c:yVal>
            <c:numRef>
              <c:f>'Curva U Ori 2004-5'!$D$51:$D$79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axId val="2087944"/>
        <c:axId val="27143273"/>
      </c:scatterChart>
      <c:valAx>
        <c:axId val="2087944"/>
        <c:scaling>
          <c:orientation val="minMax"/>
          <c:max val="38450"/>
          <c:min val="38271"/>
        </c:scaling>
        <c:axPos val="t"/>
        <c:delete val="0"/>
        <c:numFmt formatCode="d\-m\-yy" sourceLinked="0"/>
        <c:majorTickMark val="out"/>
        <c:minorTickMark val="none"/>
        <c:tickLblPos val="nextTo"/>
        <c:crossAx val="27143273"/>
        <c:crosses val="max"/>
        <c:crossBetween val="midCat"/>
        <c:dispUnits/>
        <c:majorUnit val="38"/>
      </c:valAx>
      <c:valAx>
        <c:axId val="27143273"/>
        <c:scaling>
          <c:orientation val="maxMin"/>
          <c:max val="12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Magnitud visual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087944"/>
        <c:crosses val="max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Curva de luz de U Orionis  (2004-2005)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2875"/>
          <c:w val="0.93275"/>
          <c:h val="0.7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'Curva U Ori 2004-5'!$C$96:$C$213</c:f>
              <c:strCache>
                <c:ptCount val="118"/>
                <c:pt idx="0">
                  <c:v>38276</c:v>
                </c:pt>
                <c:pt idx="1">
                  <c:v>38304</c:v>
                </c:pt>
                <c:pt idx="2">
                  <c:v>38322</c:v>
                </c:pt>
                <c:pt idx="3">
                  <c:v>38323</c:v>
                </c:pt>
                <c:pt idx="4">
                  <c:v>38331</c:v>
                </c:pt>
                <c:pt idx="5">
                  <c:v>38332</c:v>
                </c:pt>
                <c:pt idx="6">
                  <c:v>38333</c:v>
                </c:pt>
                <c:pt idx="7">
                  <c:v>38336</c:v>
                </c:pt>
                <c:pt idx="8">
                  <c:v>38338</c:v>
                </c:pt>
                <c:pt idx="9">
                  <c:v>38338</c:v>
                </c:pt>
                <c:pt idx="10">
                  <c:v>38339</c:v>
                </c:pt>
                <c:pt idx="11">
                  <c:v>38339</c:v>
                </c:pt>
                <c:pt idx="12">
                  <c:v>38339</c:v>
                </c:pt>
                <c:pt idx="13">
                  <c:v>38340</c:v>
                </c:pt>
                <c:pt idx="14">
                  <c:v>38340</c:v>
                </c:pt>
                <c:pt idx="15">
                  <c:v>38341</c:v>
                </c:pt>
                <c:pt idx="16">
                  <c:v>38345</c:v>
                </c:pt>
                <c:pt idx="17">
                  <c:v>38345</c:v>
                </c:pt>
                <c:pt idx="18">
                  <c:v>38347</c:v>
                </c:pt>
                <c:pt idx="19">
                  <c:v>38347</c:v>
                </c:pt>
                <c:pt idx="20">
                  <c:v>38348</c:v>
                </c:pt>
                <c:pt idx="21">
                  <c:v>38348</c:v>
                </c:pt>
                <c:pt idx="22">
                  <c:v>38349</c:v>
                </c:pt>
                <c:pt idx="23">
                  <c:v>38350</c:v>
                </c:pt>
                <c:pt idx="24">
                  <c:v>38350</c:v>
                </c:pt>
                <c:pt idx="25">
                  <c:v>38350</c:v>
                </c:pt>
                <c:pt idx="26">
                  <c:v>38350</c:v>
                </c:pt>
                <c:pt idx="27">
                  <c:v>38351</c:v>
                </c:pt>
                <c:pt idx="28">
                  <c:v>38351</c:v>
                </c:pt>
                <c:pt idx="29">
                  <c:v>38351</c:v>
                </c:pt>
                <c:pt idx="30">
                  <c:v>38351</c:v>
                </c:pt>
                <c:pt idx="31">
                  <c:v>38353</c:v>
                </c:pt>
                <c:pt idx="32">
                  <c:v>38353</c:v>
                </c:pt>
                <c:pt idx="33">
                  <c:v>38353</c:v>
                </c:pt>
                <c:pt idx="34">
                  <c:v>38353</c:v>
                </c:pt>
                <c:pt idx="35">
                  <c:v>38353</c:v>
                </c:pt>
                <c:pt idx="36">
                  <c:v>38353</c:v>
                </c:pt>
                <c:pt idx="37">
                  <c:v>38353</c:v>
                </c:pt>
                <c:pt idx="38">
                  <c:v>38354</c:v>
                </c:pt>
                <c:pt idx="39">
                  <c:v>38354</c:v>
                </c:pt>
                <c:pt idx="40">
                  <c:v>38356</c:v>
                </c:pt>
                <c:pt idx="41">
                  <c:v>38358</c:v>
                </c:pt>
                <c:pt idx="42">
                  <c:v>38358</c:v>
                </c:pt>
                <c:pt idx="43">
                  <c:v>38360</c:v>
                </c:pt>
                <c:pt idx="44">
                  <c:v>38360</c:v>
                </c:pt>
                <c:pt idx="45">
                  <c:v>38361</c:v>
                </c:pt>
                <c:pt idx="46">
                  <c:v>38363</c:v>
                </c:pt>
                <c:pt idx="47">
                  <c:v>38363</c:v>
                </c:pt>
                <c:pt idx="48">
                  <c:v>38365</c:v>
                </c:pt>
                <c:pt idx="49">
                  <c:v>38365</c:v>
                </c:pt>
                <c:pt idx="50">
                  <c:v>38366</c:v>
                </c:pt>
                <c:pt idx="51">
                  <c:v>38366</c:v>
                </c:pt>
                <c:pt idx="52">
                  <c:v>38367</c:v>
                </c:pt>
                <c:pt idx="53">
                  <c:v>38369</c:v>
                </c:pt>
                <c:pt idx="54">
                  <c:v>38370</c:v>
                </c:pt>
                <c:pt idx="55">
                  <c:v>38371</c:v>
                </c:pt>
                <c:pt idx="56">
                  <c:v>38371</c:v>
                </c:pt>
                <c:pt idx="57">
                  <c:v>38374</c:v>
                </c:pt>
                <c:pt idx="58">
                  <c:v>38374</c:v>
                </c:pt>
                <c:pt idx="59">
                  <c:v>38374</c:v>
                </c:pt>
                <c:pt idx="60">
                  <c:v>38374</c:v>
                </c:pt>
                <c:pt idx="61">
                  <c:v>38377</c:v>
                </c:pt>
                <c:pt idx="62">
                  <c:v>38378</c:v>
                </c:pt>
                <c:pt idx="63">
                  <c:v>38381</c:v>
                </c:pt>
                <c:pt idx="64">
                  <c:v>38381</c:v>
                </c:pt>
                <c:pt idx="65">
                  <c:v>38382</c:v>
                </c:pt>
                <c:pt idx="66">
                  <c:v>38383</c:v>
                </c:pt>
                <c:pt idx="67">
                  <c:v>38384</c:v>
                </c:pt>
                <c:pt idx="68">
                  <c:v>38384</c:v>
                </c:pt>
                <c:pt idx="69">
                  <c:v>38384</c:v>
                </c:pt>
                <c:pt idx="70">
                  <c:v>38384</c:v>
                </c:pt>
                <c:pt idx="71">
                  <c:v>38388</c:v>
                </c:pt>
                <c:pt idx="72">
                  <c:v>38392</c:v>
                </c:pt>
                <c:pt idx="73">
                  <c:v>38393</c:v>
                </c:pt>
                <c:pt idx="74">
                  <c:v>38393</c:v>
                </c:pt>
                <c:pt idx="75">
                  <c:v>38395</c:v>
                </c:pt>
                <c:pt idx="76">
                  <c:v>38395</c:v>
                </c:pt>
                <c:pt idx="77">
                  <c:v>38395</c:v>
                </c:pt>
                <c:pt idx="78">
                  <c:v>38396</c:v>
                </c:pt>
                <c:pt idx="79">
                  <c:v>38396</c:v>
                </c:pt>
                <c:pt idx="80">
                  <c:v>38397</c:v>
                </c:pt>
                <c:pt idx="81">
                  <c:v>38397</c:v>
                </c:pt>
                <c:pt idx="82">
                  <c:v>38398</c:v>
                </c:pt>
                <c:pt idx="83">
                  <c:v>38400</c:v>
                </c:pt>
                <c:pt idx="84">
                  <c:v>38402</c:v>
                </c:pt>
                <c:pt idx="85">
                  <c:v>38402</c:v>
                </c:pt>
                <c:pt idx="86">
                  <c:v>38402</c:v>
                </c:pt>
                <c:pt idx="87">
                  <c:v>38403</c:v>
                </c:pt>
                <c:pt idx="88">
                  <c:v>38409</c:v>
                </c:pt>
                <c:pt idx="89">
                  <c:v>38409</c:v>
                </c:pt>
                <c:pt idx="90">
                  <c:v>38409</c:v>
                </c:pt>
                <c:pt idx="91">
                  <c:v>38412</c:v>
                </c:pt>
                <c:pt idx="92">
                  <c:v>38414</c:v>
                </c:pt>
                <c:pt idx="93">
                  <c:v>38416</c:v>
                </c:pt>
                <c:pt idx="94">
                  <c:v>38417</c:v>
                </c:pt>
                <c:pt idx="95">
                  <c:v>38417</c:v>
                </c:pt>
                <c:pt idx="96">
                  <c:v>38417</c:v>
                </c:pt>
                <c:pt idx="97">
                  <c:v>38419</c:v>
                </c:pt>
                <c:pt idx="98">
                  <c:v>38419</c:v>
                </c:pt>
                <c:pt idx="99">
                  <c:v>38421</c:v>
                </c:pt>
                <c:pt idx="100">
                  <c:v>38423</c:v>
                </c:pt>
                <c:pt idx="101">
                  <c:v>38423</c:v>
                </c:pt>
                <c:pt idx="102">
                  <c:v>38424</c:v>
                </c:pt>
                <c:pt idx="103">
                  <c:v>38429</c:v>
                </c:pt>
                <c:pt idx="104">
                  <c:v>38433</c:v>
                </c:pt>
                <c:pt idx="105">
                  <c:v>38435</c:v>
                </c:pt>
                <c:pt idx="106">
                  <c:v>38437</c:v>
                </c:pt>
                <c:pt idx="107">
                  <c:v>38439</c:v>
                </c:pt>
                <c:pt idx="108">
                  <c:v>38443</c:v>
                </c:pt>
                <c:pt idx="109">
                  <c:v>38447</c:v>
                </c:pt>
                <c:pt idx="110">
                  <c:v>38451</c:v>
                </c:pt>
                <c:pt idx="111">
                  <c:v>38452</c:v>
                </c:pt>
                <c:pt idx="112">
                  <c:v>38453</c:v>
                </c:pt>
                <c:pt idx="113">
                  <c:v>38457</c:v>
                </c:pt>
                <c:pt idx="114">
                  <c:v>38464</c:v>
                </c:pt>
                <c:pt idx="115">
                  <c:v>38469</c:v>
                </c:pt>
                <c:pt idx="116">
                  <c:v>38483</c:v>
                </c:pt>
              </c:strCache>
            </c:strRef>
          </c:xVal>
          <c:yVal>
            <c:numRef>
              <c:f>'Curva U Ori 2004-5'!$D$96:$D$213</c:f>
              <c:numCache>
                <c:ptCount val="118"/>
                <c:pt idx="0">
                  <c:v>10.63</c:v>
                </c:pt>
                <c:pt idx="1">
                  <c:v>10.58</c:v>
                </c:pt>
                <c:pt idx="2">
                  <c:v>8.61</c:v>
                </c:pt>
                <c:pt idx="3">
                  <c:v>8.95</c:v>
                </c:pt>
                <c:pt idx="6">
                  <c:v>8.1</c:v>
                </c:pt>
                <c:pt idx="7">
                  <c:v>7.84</c:v>
                </c:pt>
                <c:pt idx="8">
                  <c:v>7.52</c:v>
                </c:pt>
                <c:pt idx="10">
                  <c:v>7.36</c:v>
                </c:pt>
                <c:pt idx="11">
                  <c:v>7.23</c:v>
                </c:pt>
                <c:pt idx="12">
                  <c:v>7.38</c:v>
                </c:pt>
                <c:pt idx="13">
                  <c:v>7.3</c:v>
                </c:pt>
                <c:pt idx="14">
                  <c:v>7.08</c:v>
                </c:pt>
                <c:pt idx="15">
                  <c:v>7.4</c:v>
                </c:pt>
                <c:pt idx="16">
                  <c:v>6.8</c:v>
                </c:pt>
                <c:pt idx="17">
                  <c:v>6.77</c:v>
                </c:pt>
                <c:pt idx="18">
                  <c:v>6.78</c:v>
                </c:pt>
                <c:pt idx="19">
                  <c:v>6.75</c:v>
                </c:pt>
                <c:pt idx="20">
                  <c:v>6.79</c:v>
                </c:pt>
                <c:pt idx="21">
                  <c:v>7.03</c:v>
                </c:pt>
                <c:pt idx="23">
                  <c:v>6.7</c:v>
                </c:pt>
                <c:pt idx="24">
                  <c:v>6.83</c:v>
                </c:pt>
                <c:pt idx="25">
                  <c:v>6.77</c:v>
                </c:pt>
                <c:pt idx="26">
                  <c:v>6.77</c:v>
                </c:pt>
                <c:pt idx="27">
                  <c:v>6.66</c:v>
                </c:pt>
                <c:pt idx="28">
                  <c:v>6.64</c:v>
                </c:pt>
                <c:pt idx="29">
                  <c:v>6.74</c:v>
                </c:pt>
                <c:pt idx="30">
                  <c:v>6.72</c:v>
                </c:pt>
                <c:pt idx="31">
                  <c:v>6.73</c:v>
                </c:pt>
                <c:pt idx="32">
                  <c:v>6.6</c:v>
                </c:pt>
                <c:pt idx="35">
                  <c:v>6.8</c:v>
                </c:pt>
                <c:pt idx="36">
                  <c:v>6.45</c:v>
                </c:pt>
                <c:pt idx="37">
                  <c:v>6.73</c:v>
                </c:pt>
                <c:pt idx="38">
                  <c:v>6.58</c:v>
                </c:pt>
                <c:pt idx="39">
                  <c:v>6.59</c:v>
                </c:pt>
                <c:pt idx="40">
                  <c:v>6.68</c:v>
                </c:pt>
                <c:pt idx="41">
                  <c:v>6.7</c:v>
                </c:pt>
                <c:pt idx="42">
                  <c:v>6.47</c:v>
                </c:pt>
                <c:pt idx="43">
                  <c:v>6.45</c:v>
                </c:pt>
                <c:pt idx="44">
                  <c:v>6.64</c:v>
                </c:pt>
                <c:pt idx="45">
                  <c:v>6.37</c:v>
                </c:pt>
                <c:pt idx="46">
                  <c:v>6.36</c:v>
                </c:pt>
                <c:pt idx="47">
                  <c:v>6.35</c:v>
                </c:pt>
                <c:pt idx="48">
                  <c:v>6.41</c:v>
                </c:pt>
                <c:pt idx="50">
                  <c:v>6.36</c:v>
                </c:pt>
                <c:pt idx="51">
                  <c:v>6.34</c:v>
                </c:pt>
                <c:pt idx="53">
                  <c:v>6.38</c:v>
                </c:pt>
                <c:pt idx="54">
                  <c:v>6.39</c:v>
                </c:pt>
                <c:pt idx="56">
                  <c:v>6.37</c:v>
                </c:pt>
                <c:pt idx="58">
                  <c:v>6.4</c:v>
                </c:pt>
                <c:pt idx="59">
                  <c:v>6.42</c:v>
                </c:pt>
                <c:pt idx="60">
                  <c:v>6.35</c:v>
                </c:pt>
                <c:pt idx="61">
                  <c:v>6.44</c:v>
                </c:pt>
                <c:pt idx="62">
                  <c:v>6.3</c:v>
                </c:pt>
                <c:pt idx="64">
                  <c:v>6.46</c:v>
                </c:pt>
                <c:pt idx="65">
                  <c:v>6.38</c:v>
                </c:pt>
                <c:pt idx="66">
                  <c:v>6.74</c:v>
                </c:pt>
                <c:pt idx="67">
                  <c:v>6.39</c:v>
                </c:pt>
                <c:pt idx="68">
                  <c:v>6.79</c:v>
                </c:pt>
                <c:pt idx="69">
                  <c:v>6.77</c:v>
                </c:pt>
                <c:pt idx="70">
                  <c:v>6.73</c:v>
                </c:pt>
                <c:pt idx="71">
                  <c:v>6.93</c:v>
                </c:pt>
                <c:pt idx="72">
                  <c:v>6.94</c:v>
                </c:pt>
                <c:pt idx="73">
                  <c:v>7.3</c:v>
                </c:pt>
                <c:pt idx="74">
                  <c:v>7.04</c:v>
                </c:pt>
                <c:pt idx="75">
                  <c:v>6.83</c:v>
                </c:pt>
                <c:pt idx="77">
                  <c:v>6.8</c:v>
                </c:pt>
                <c:pt idx="78">
                  <c:v>6.73</c:v>
                </c:pt>
                <c:pt idx="79">
                  <c:v>6.8</c:v>
                </c:pt>
                <c:pt idx="80">
                  <c:v>6.96</c:v>
                </c:pt>
                <c:pt idx="81">
                  <c:v>7.31</c:v>
                </c:pt>
                <c:pt idx="82">
                  <c:v>6.9</c:v>
                </c:pt>
                <c:pt idx="83">
                  <c:v>7.31</c:v>
                </c:pt>
                <c:pt idx="84">
                  <c:v>7.38</c:v>
                </c:pt>
                <c:pt idx="85">
                  <c:v>7.42</c:v>
                </c:pt>
                <c:pt idx="86">
                  <c:v>7.35</c:v>
                </c:pt>
                <c:pt idx="87">
                  <c:v>7.35</c:v>
                </c:pt>
                <c:pt idx="88">
                  <c:v>7.42</c:v>
                </c:pt>
                <c:pt idx="89">
                  <c:v>7.43</c:v>
                </c:pt>
                <c:pt idx="92">
                  <c:v>7.88</c:v>
                </c:pt>
                <c:pt idx="93">
                  <c:v>7.73</c:v>
                </c:pt>
                <c:pt idx="94">
                  <c:v>7.74</c:v>
                </c:pt>
                <c:pt idx="95">
                  <c:v>7.71</c:v>
                </c:pt>
                <c:pt idx="96">
                  <c:v>7.65</c:v>
                </c:pt>
                <c:pt idx="97">
                  <c:v>7.9</c:v>
                </c:pt>
                <c:pt idx="98">
                  <c:v>7.76</c:v>
                </c:pt>
                <c:pt idx="99">
                  <c:v>8</c:v>
                </c:pt>
                <c:pt idx="100">
                  <c:v>7.86</c:v>
                </c:pt>
                <c:pt idx="102">
                  <c:v>8.03</c:v>
                </c:pt>
                <c:pt idx="103">
                  <c:v>8.26</c:v>
                </c:pt>
                <c:pt idx="104">
                  <c:v>8.41</c:v>
                </c:pt>
                <c:pt idx="105">
                  <c:v>8.49</c:v>
                </c:pt>
                <c:pt idx="106">
                  <c:v>8.52</c:v>
                </c:pt>
                <c:pt idx="107">
                  <c:v>8.41</c:v>
                </c:pt>
                <c:pt idx="109">
                  <c:v>8.6</c:v>
                </c:pt>
                <c:pt idx="110">
                  <c:v>8.67</c:v>
                </c:pt>
                <c:pt idx="111">
                  <c:v>8.6</c:v>
                </c:pt>
                <c:pt idx="112">
                  <c:v>9.07</c:v>
                </c:pt>
                <c:pt idx="113">
                  <c:v>8.6</c:v>
                </c:pt>
                <c:pt idx="114">
                  <c:v>9.07</c:v>
                </c:pt>
                <c:pt idx="115">
                  <c:v>9.07</c:v>
                </c:pt>
              </c:numCache>
            </c:numRef>
          </c:yVal>
          <c:smooth val="0"/>
        </c:ser>
        <c:axId val="17318230"/>
        <c:axId val="23810399"/>
      </c:scatterChart>
      <c:valAx>
        <c:axId val="17318230"/>
        <c:scaling>
          <c:orientation val="minMax"/>
          <c:max val="38490"/>
          <c:min val="3826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Fecha de Observación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\-m\-yy" sourceLinked="0"/>
        <c:majorTickMark val="out"/>
        <c:minorTickMark val="none"/>
        <c:tickLblPos val="nextTo"/>
        <c:crossAx val="23810399"/>
        <c:crosses val="max"/>
        <c:crossBetween val="midCat"/>
        <c:dispUnits/>
        <c:majorUnit val="45"/>
      </c:valAx>
      <c:valAx>
        <c:axId val="23810399"/>
        <c:scaling>
          <c:orientation val="maxMin"/>
          <c:max val="12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Magnitud visual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731823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Curva de luz promediada de U Ori (2004-2005) AAS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3"/>
          <c:w val="0.90675"/>
          <c:h val="0.777"/>
        </c:manualLayout>
      </c:layout>
      <c:scatterChart>
        <c:scatterStyle val="lineMarker"/>
        <c:varyColors val="0"/>
        <c:ser>
          <c:idx val="0"/>
          <c:order val="0"/>
          <c:tx>
            <c:strRef>
              <c:f>'Curva U Ori 2004-5'!$F$269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xVal>
            <c:strRef>
              <c:f>'Curva U Ori 2004-5'!$E$270:$E$369</c:f>
              <c:str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strCache>
            </c:strRef>
          </c:xVal>
          <c:yVal>
            <c:numRef>
              <c:f>'Curva U Ori 2004-5'!$F$270:$F$369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'Curva U Ori 2004-5'!$G$269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xVal>
            <c:strRef>
              <c:f>'Curva U Ori 2004-5'!$E$270:$E$369</c:f>
              <c:str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strCache>
            </c:strRef>
          </c:xVal>
          <c:yVal>
            <c:numRef>
              <c:f>'Curva U Ori 2004-5'!$G$270:$G$369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'Curva U Ori 2004-5'!$H$269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'Curva U Ori 2004-5'!$E$270:$E$369</c:f>
              <c:str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strCache>
            </c:strRef>
          </c:xVal>
          <c:yVal>
            <c:numRef>
              <c:f>'Curva U Ori 2004-5'!$H$270:$H$369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'Curva U Ori 2004-5'!$I$269</c:f>
              <c:strCache>
                <c:ptCount val="1"/>
                <c:pt idx="0">
                  <c:v>4-5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'Curva U Ori 2004-5'!$E$270:$E$369</c:f>
              <c:str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strCache>
            </c:strRef>
          </c:xVal>
          <c:yVal>
            <c:numRef>
              <c:f>'Curva U Ori 2004-5'!$I$270:$I$369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41099732"/>
        <c:axId val="64534469"/>
      </c:scatterChart>
      <c:valAx>
        <c:axId val="41099732"/>
        <c:scaling>
          <c:orientation val="minMax"/>
          <c:min val="3826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Fecha de observación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\-m\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4534469"/>
        <c:crosses val="max"/>
        <c:crossBetween val="midCat"/>
        <c:dispUnits/>
        <c:majorUnit val="40"/>
      </c:valAx>
      <c:valAx>
        <c:axId val="64534469"/>
        <c:scaling>
          <c:orientation val="maxMin"/>
          <c:max val="12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Magnitud visual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109973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5"/>
          <c:y val="0.38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Curva de S Coronae Borealis - 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525"/>
          <c:w val="0.908"/>
          <c:h val="0.80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poly"/>
            <c:order val="6"/>
            <c:dispEq val="0"/>
            <c:dispRSqr val="0"/>
          </c:trendline>
          <c:xVal>
            <c:strRef>
              <c:f>'S CrB 2004'!$F$10:$F$53</c:f>
              <c:str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strCache>
            </c:strRef>
          </c:xVal>
          <c:yVal>
            <c:numRef>
              <c:f>'S CrB 2004'!$G$10:$G$53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yVal>
          <c:smooth val="0"/>
        </c:ser>
        <c:axId val="33641730"/>
        <c:axId val="34689307"/>
      </c:scatterChart>
      <c:valAx>
        <c:axId val="33641730"/>
        <c:scaling>
          <c:orientation val="minMax"/>
          <c:min val="3807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Fecha de observación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\-m\-yy" sourceLinked="0"/>
        <c:majorTickMark val="out"/>
        <c:minorTickMark val="none"/>
        <c:tickLblPos val="nextTo"/>
        <c:crossAx val="34689307"/>
        <c:crosses val="max"/>
        <c:crossBetween val="midCat"/>
        <c:dispUnits/>
      </c:valAx>
      <c:valAx>
        <c:axId val="34689307"/>
        <c:scaling>
          <c:orientation val="maxMin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Magnitud visual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3641730"/>
        <c:crosses val="max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Curva de luz de R UMa - Xavier Bros 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05"/>
          <c:w val="0.9085"/>
          <c:h val="0.7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3333CC"/>
                </a:solidFill>
              </a:ln>
            </c:spPr>
            <c:trendlineType val="poly"/>
            <c:order val="5"/>
            <c:dispEq val="0"/>
            <c:dispRSqr val="0"/>
          </c:trendline>
          <c:xVal>
            <c:strRef>
              <c:f>'ALTRES 2003-2008'!$T$242:$T$250</c:f>
              <c:strCache>
                <c:ptCount val="9"/>
                <c:pt idx="0">
                  <c:v>38068</c:v>
                </c:pt>
                <c:pt idx="1">
                  <c:v>38096</c:v>
                </c:pt>
                <c:pt idx="2">
                  <c:v>38107</c:v>
                </c:pt>
                <c:pt idx="3">
                  <c:v>38126</c:v>
                </c:pt>
                <c:pt idx="4">
                  <c:v>38133</c:v>
                </c:pt>
                <c:pt idx="5">
                  <c:v>38141</c:v>
                </c:pt>
                <c:pt idx="6">
                  <c:v>38147</c:v>
                </c:pt>
                <c:pt idx="7">
                  <c:v>38154</c:v>
                </c:pt>
                <c:pt idx="8">
                  <c:v>38165</c:v>
                </c:pt>
              </c:strCache>
            </c:strRef>
          </c:xVal>
          <c:yVal>
            <c:numRef>
              <c:f>'ALTRES 2003-2008'!$U$242:$U$250</c:f>
              <c:numCache>
                <c:ptCount val="9"/>
                <c:pt idx="0">
                  <c:v>9</c:v>
                </c:pt>
                <c:pt idx="1">
                  <c:v>7.82</c:v>
                </c:pt>
                <c:pt idx="2">
                  <c:v>7.6</c:v>
                </c:pt>
                <c:pt idx="3">
                  <c:v>7.87</c:v>
                </c:pt>
                <c:pt idx="4">
                  <c:v>7.91</c:v>
                </c:pt>
                <c:pt idx="5">
                  <c:v>8.05</c:v>
                </c:pt>
                <c:pt idx="6">
                  <c:v>8.4</c:v>
                </c:pt>
                <c:pt idx="7">
                  <c:v>8.9</c:v>
                </c:pt>
                <c:pt idx="8">
                  <c:v>9.1</c:v>
                </c:pt>
              </c:numCache>
            </c:numRef>
          </c:yVal>
          <c:smooth val="0"/>
        </c:ser>
        <c:axId val="48307808"/>
        <c:axId val="24021729"/>
      </c:scatterChart>
      <c:valAx>
        <c:axId val="48307808"/>
        <c:scaling>
          <c:orientation val="minMax"/>
          <c:max val="38210"/>
          <c:min val="3806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Fecha de Observación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\-m\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24021729"/>
        <c:crosses val="max"/>
        <c:crossBetween val="midCat"/>
        <c:dispUnits/>
        <c:majorUnit val="30"/>
      </c:valAx>
      <c:valAx>
        <c:axId val="24021729"/>
        <c:scaling>
          <c:orientation val="maxMin"/>
          <c:max val="11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Magnitud visual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8307808"/>
        <c:crosses val="max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Curva de luz de CHI CYGNI - Xavier Bros 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305"/>
          <c:w val="0.8955"/>
          <c:h val="0.78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3333CC"/>
                </a:solidFill>
              </a:ln>
            </c:spPr>
            <c:trendlineType val="poly"/>
            <c:order val="5"/>
            <c:dispEq val="0"/>
            <c:dispRSqr val="0"/>
          </c:trendline>
          <c:xVal>
            <c:strRef>
              <c:f>'ALTRES 2003-2008'!$S$301:$S$313</c:f>
              <c:strCache>
                <c:ptCount val="13"/>
                <c:pt idx="0">
                  <c:v>38156</c:v>
                </c:pt>
                <c:pt idx="1">
                  <c:v>38164</c:v>
                </c:pt>
                <c:pt idx="2">
                  <c:v>38167</c:v>
                </c:pt>
                <c:pt idx="3">
                  <c:v>38172</c:v>
                </c:pt>
                <c:pt idx="4">
                  <c:v>38175</c:v>
                </c:pt>
                <c:pt idx="5">
                  <c:v>38181</c:v>
                </c:pt>
                <c:pt idx="6">
                  <c:v>38185</c:v>
                </c:pt>
                <c:pt idx="7">
                  <c:v>38194</c:v>
                </c:pt>
                <c:pt idx="8">
                  <c:v>38196</c:v>
                </c:pt>
                <c:pt idx="9">
                  <c:v>38201</c:v>
                </c:pt>
                <c:pt idx="10">
                  <c:v>38204</c:v>
                </c:pt>
                <c:pt idx="11">
                  <c:v>38216</c:v>
                </c:pt>
                <c:pt idx="12">
                  <c:v>38219</c:v>
                </c:pt>
              </c:strCache>
            </c:strRef>
          </c:xVal>
          <c:yVal>
            <c:numRef>
              <c:f>'ALTRES 2003-2008'!$T$301:$T$313</c:f>
              <c:numCache>
                <c:ptCount val="13"/>
                <c:pt idx="0">
                  <c:v>5.3</c:v>
                </c:pt>
                <c:pt idx="1">
                  <c:v>5.92</c:v>
                </c:pt>
                <c:pt idx="2">
                  <c:v>6.06</c:v>
                </c:pt>
                <c:pt idx="3">
                  <c:v>6.26</c:v>
                </c:pt>
                <c:pt idx="4">
                  <c:v>6.34</c:v>
                </c:pt>
                <c:pt idx="5">
                  <c:v>6.63</c:v>
                </c:pt>
                <c:pt idx="6">
                  <c:v>7.06</c:v>
                </c:pt>
                <c:pt idx="7">
                  <c:v>7.33</c:v>
                </c:pt>
                <c:pt idx="8">
                  <c:v>7.31</c:v>
                </c:pt>
                <c:pt idx="9">
                  <c:v>7.59</c:v>
                </c:pt>
                <c:pt idx="10">
                  <c:v>7.7</c:v>
                </c:pt>
                <c:pt idx="11">
                  <c:v>8.1</c:v>
                </c:pt>
                <c:pt idx="12">
                  <c:v>8.04</c:v>
                </c:pt>
              </c:numCache>
            </c:numRef>
          </c:yVal>
          <c:smooth val="0"/>
        </c:ser>
        <c:axId val="43847022"/>
        <c:axId val="33140375"/>
      </c:scatterChart>
      <c:valAx>
        <c:axId val="43847022"/>
        <c:scaling>
          <c:orientation val="minMax"/>
          <c:max val="38230"/>
          <c:min val="38154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Fecha de Observación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\-m\-yy" sourceLinked="0"/>
        <c:majorTickMark val="out"/>
        <c:minorTickMark val="none"/>
        <c:tickLblPos val="nextTo"/>
        <c:crossAx val="33140375"/>
        <c:crosses val="max"/>
        <c:crossBetween val="midCat"/>
        <c:dispUnits/>
        <c:majorUnit val="20"/>
      </c:valAx>
      <c:valAx>
        <c:axId val="33140375"/>
        <c:scaling>
          <c:orientation val="maxMin"/>
          <c:max val="9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Magnitud visual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3847022"/>
        <c:crosses val="max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5</xdr:row>
      <xdr:rowOff>47625</xdr:rowOff>
    </xdr:from>
    <xdr:to>
      <xdr:col>12</xdr:col>
      <xdr:colOff>476250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4648200" y="1171575"/>
        <a:ext cx="5314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33</xdr:row>
      <xdr:rowOff>142875</xdr:rowOff>
    </xdr:from>
    <xdr:to>
      <xdr:col>14</xdr:col>
      <xdr:colOff>342900</xdr:colOff>
      <xdr:row>54</xdr:row>
      <xdr:rowOff>38100</xdr:rowOff>
    </xdr:to>
    <xdr:graphicFrame>
      <xdr:nvGraphicFramePr>
        <xdr:cNvPr id="2" name="Chart 2"/>
        <xdr:cNvGraphicFramePr/>
      </xdr:nvGraphicFramePr>
      <xdr:xfrm>
        <a:off x="5743575" y="5800725"/>
        <a:ext cx="561022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76200</xdr:colOff>
      <xdr:row>82</xdr:row>
      <xdr:rowOff>0</xdr:rowOff>
    </xdr:from>
    <xdr:to>
      <xdr:col>19</xdr:col>
      <xdr:colOff>685800</xdr:colOff>
      <xdr:row>102</xdr:row>
      <xdr:rowOff>28575</xdr:rowOff>
    </xdr:to>
    <xdr:graphicFrame>
      <xdr:nvGraphicFramePr>
        <xdr:cNvPr id="3" name="Chart 3"/>
        <xdr:cNvGraphicFramePr/>
      </xdr:nvGraphicFramePr>
      <xdr:xfrm>
        <a:off x="8039100" y="13592175"/>
        <a:ext cx="746760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733425</xdr:colOff>
      <xdr:row>29</xdr:row>
      <xdr:rowOff>133350</xdr:rowOff>
    </xdr:from>
    <xdr:to>
      <xdr:col>21</xdr:col>
      <xdr:colOff>247650</xdr:colOff>
      <xdr:row>54</xdr:row>
      <xdr:rowOff>19050</xdr:rowOff>
    </xdr:to>
    <xdr:graphicFrame>
      <xdr:nvGraphicFramePr>
        <xdr:cNvPr id="4" name="Chart 6"/>
        <xdr:cNvGraphicFramePr/>
      </xdr:nvGraphicFramePr>
      <xdr:xfrm>
        <a:off x="11744325" y="5143500"/>
        <a:ext cx="4848225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276225</xdr:colOff>
      <xdr:row>136</xdr:row>
      <xdr:rowOff>57150</xdr:rowOff>
    </xdr:from>
    <xdr:to>
      <xdr:col>17</xdr:col>
      <xdr:colOff>371475</xdr:colOff>
      <xdr:row>156</xdr:row>
      <xdr:rowOff>104775</xdr:rowOff>
    </xdr:to>
    <xdr:graphicFrame>
      <xdr:nvGraphicFramePr>
        <xdr:cNvPr id="5" name="Chart 7"/>
        <xdr:cNvGraphicFramePr/>
      </xdr:nvGraphicFramePr>
      <xdr:xfrm>
        <a:off x="8239125" y="21888450"/>
        <a:ext cx="5429250" cy="3095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466725</xdr:colOff>
      <xdr:row>267</xdr:row>
      <xdr:rowOff>95250</xdr:rowOff>
    </xdr:from>
    <xdr:to>
      <xdr:col>17</xdr:col>
      <xdr:colOff>47625</xdr:colOff>
      <xdr:row>294</xdr:row>
      <xdr:rowOff>38100</xdr:rowOff>
    </xdr:to>
    <xdr:graphicFrame>
      <xdr:nvGraphicFramePr>
        <xdr:cNvPr id="6" name="Chart 9"/>
        <xdr:cNvGraphicFramePr/>
      </xdr:nvGraphicFramePr>
      <xdr:xfrm>
        <a:off x="7667625" y="42405300"/>
        <a:ext cx="5676900" cy="4314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37</xdr:row>
      <xdr:rowOff>95250</xdr:rowOff>
    </xdr:from>
    <xdr:to>
      <xdr:col>17</xdr:col>
      <xdr:colOff>209550</xdr:colOff>
      <xdr:row>57</xdr:row>
      <xdr:rowOff>19050</xdr:rowOff>
    </xdr:to>
    <xdr:graphicFrame>
      <xdr:nvGraphicFramePr>
        <xdr:cNvPr id="1" name="Chart 1"/>
        <xdr:cNvGraphicFramePr/>
      </xdr:nvGraphicFramePr>
      <xdr:xfrm>
        <a:off x="7972425" y="6086475"/>
        <a:ext cx="51911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247650</xdr:colOff>
      <xdr:row>230</xdr:row>
      <xdr:rowOff>104775</xdr:rowOff>
    </xdr:from>
    <xdr:to>
      <xdr:col>28</xdr:col>
      <xdr:colOff>333375</xdr:colOff>
      <xdr:row>248</xdr:row>
      <xdr:rowOff>9525</xdr:rowOff>
    </xdr:to>
    <xdr:graphicFrame>
      <xdr:nvGraphicFramePr>
        <xdr:cNvPr id="1" name="Chart 1"/>
        <xdr:cNvGraphicFramePr/>
      </xdr:nvGraphicFramePr>
      <xdr:xfrm>
        <a:off x="17697450" y="37614225"/>
        <a:ext cx="46577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133350</xdr:colOff>
      <xdr:row>300</xdr:row>
      <xdr:rowOff>57150</xdr:rowOff>
    </xdr:from>
    <xdr:to>
      <xdr:col>27</xdr:col>
      <xdr:colOff>219075</xdr:colOff>
      <xdr:row>318</xdr:row>
      <xdr:rowOff>0</xdr:rowOff>
    </xdr:to>
    <xdr:graphicFrame>
      <xdr:nvGraphicFramePr>
        <xdr:cNvPr id="2" name="Chart 2"/>
        <xdr:cNvGraphicFramePr/>
      </xdr:nvGraphicFramePr>
      <xdr:xfrm>
        <a:off x="16821150" y="48968025"/>
        <a:ext cx="46577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266700</xdr:colOff>
      <xdr:row>404</xdr:row>
      <xdr:rowOff>142875</xdr:rowOff>
    </xdr:from>
    <xdr:to>
      <xdr:col>29</xdr:col>
      <xdr:colOff>314325</xdr:colOff>
      <xdr:row>426</xdr:row>
      <xdr:rowOff>95250</xdr:rowOff>
    </xdr:to>
    <xdr:graphicFrame>
      <xdr:nvGraphicFramePr>
        <xdr:cNvPr id="3" name="Chart 4"/>
        <xdr:cNvGraphicFramePr/>
      </xdr:nvGraphicFramePr>
      <xdr:xfrm>
        <a:off x="17716500" y="65932050"/>
        <a:ext cx="5381625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314325</xdr:colOff>
      <xdr:row>334</xdr:row>
      <xdr:rowOff>19050</xdr:rowOff>
    </xdr:from>
    <xdr:to>
      <xdr:col>29</xdr:col>
      <xdr:colOff>247650</xdr:colOff>
      <xdr:row>355</xdr:row>
      <xdr:rowOff>0</xdr:rowOff>
    </xdr:to>
    <xdr:graphicFrame>
      <xdr:nvGraphicFramePr>
        <xdr:cNvPr id="4" name="Chart 5"/>
        <xdr:cNvGraphicFramePr/>
      </xdr:nvGraphicFramePr>
      <xdr:xfrm>
        <a:off x="17764125" y="54435375"/>
        <a:ext cx="526732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workbookViewId="0" topLeftCell="E28">
      <selection activeCell="J64" sqref="J64"/>
    </sheetView>
  </sheetViews>
  <sheetFormatPr defaultColWidth="11.421875" defaultRowHeight="12.75"/>
  <cols>
    <col min="1" max="1" width="9.00390625" style="105" customWidth="1"/>
    <col min="2" max="2" width="8.421875" style="90" customWidth="1"/>
    <col min="3" max="3" width="11.140625" style="166" customWidth="1"/>
    <col min="4" max="5" width="16.8515625" style="169" customWidth="1"/>
    <col min="6" max="8" width="11.421875" style="60" customWidth="1"/>
  </cols>
  <sheetData>
    <row r="1" ht="19.5">
      <c r="A1" s="89"/>
    </row>
    <row r="2" ht="30.75">
      <c r="A2" s="91"/>
    </row>
    <row r="4" spans="1:5" ht="12.75">
      <c r="A4" s="92"/>
      <c r="B4" s="93"/>
      <c r="C4" s="167"/>
      <c r="D4" s="170"/>
      <c r="E4" s="185"/>
    </row>
    <row r="5" spans="1:5" s="24" customFormat="1" ht="12.75">
      <c r="A5" s="92"/>
      <c r="B5" s="94"/>
      <c r="C5" s="168">
        <v>38004</v>
      </c>
      <c r="D5" s="170">
        <v>6.46</v>
      </c>
      <c r="E5" s="185"/>
    </row>
    <row r="6" spans="1:5" s="24" customFormat="1" ht="12.75">
      <c r="A6" s="92"/>
      <c r="B6" s="94"/>
      <c r="C6" s="168">
        <v>38007</v>
      </c>
      <c r="D6" s="170">
        <v>6.74</v>
      </c>
      <c r="E6" s="185"/>
    </row>
    <row r="7" spans="1:5" s="24" customFormat="1" ht="12.75">
      <c r="A7" s="92"/>
      <c r="B7" s="94"/>
      <c r="C7" s="168">
        <v>38014</v>
      </c>
      <c r="D7" s="170">
        <v>7.04</v>
      </c>
      <c r="E7" s="185"/>
    </row>
    <row r="8" spans="1:5" s="24" customFormat="1" ht="12.75">
      <c r="A8" s="92"/>
      <c r="B8" s="94"/>
      <c r="C8" s="168">
        <v>38026</v>
      </c>
      <c r="D8" s="170">
        <v>7.32</v>
      </c>
      <c r="E8" s="185"/>
    </row>
    <row r="9" spans="1:5" s="24" customFormat="1" ht="12.75">
      <c r="A9" s="92"/>
      <c r="B9" s="94"/>
      <c r="C9" s="168">
        <v>38030</v>
      </c>
      <c r="D9" s="170">
        <v>7.27</v>
      </c>
      <c r="E9" s="185"/>
    </row>
    <row r="10" spans="1:5" s="24" customFormat="1" ht="12.75">
      <c r="A10" s="92"/>
      <c r="B10" s="94"/>
      <c r="C10" s="168">
        <v>38040</v>
      </c>
      <c r="D10" s="170">
        <v>7.51</v>
      </c>
      <c r="E10" s="185"/>
    </row>
    <row r="11" spans="1:5" s="24" customFormat="1" ht="12.75">
      <c r="A11" s="92"/>
      <c r="B11" s="94"/>
      <c r="C11" s="168">
        <v>38053</v>
      </c>
      <c r="D11" s="170">
        <v>7.89</v>
      </c>
      <c r="E11" s="185"/>
    </row>
    <row r="12" spans="1:5" s="24" customFormat="1" ht="12.75">
      <c r="A12" s="92"/>
      <c r="B12" s="94"/>
      <c r="C12" s="168">
        <v>38061</v>
      </c>
      <c r="D12" s="170">
        <v>8</v>
      </c>
      <c r="E12" s="185"/>
    </row>
    <row r="13" spans="1:5" s="24" customFormat="1" ht="12.75">
      <c r="A13" s="92"/>
      <c r="B13" s="94"/>
      <c r="C13" s="168">
        <v>38069</v>
      </c>
      <c r="D13" s="170">
        <v>8.12</v>
      </c>
      <c r="E13" s="185"/>
    </row>
    <row r="14" spans="1:5" s="24" customFormat="1" ht="12.75">
      <c r="A14" s="92"/>
      <c r="B14" s="94"/>
      <c r="C14" s="168">
        <v>38079</v>
      </c>
      <c r="D14" s="170">
        <v>8.36</v>
      </c>
      <c r="E14" s="185"/>
    </row>
    <row r="15" spans="1:5" ht="12.75">
      <c r="A15" s="95"/>
      <c r="B15" s="93"/>
      <c r="C15" s="168">
        <v>38096</v>
      </c>
      <c r="D15" s="170">
        <v>8.95</v>
      </c>
      <c r="E15" s="185"/>
    </row>
    <row r="16" spans="1:5" ht="12.75">
      <c r="A16" s="95"/>
      <c r="B16" s="93"/>
      <c r="C16" s="167"/>
      <c r="D16" s="170"/>
      <c r="E16" s="185"/>
    </row>
    <row r="17" spans="1:5" s="24" customFormat="1" ht="12.75">
      <c r="A17" s="96"/>
      <c r="B17" s="94"/>
      <c r="C17" s="168"/>
      <c r="D17" s="170"/>
      <c r="E17" s="185"/>
    </row>
    <row r="18" spans="1:5" ht="12.75">
      <c r="A18" s="95"/>
      <c r="B18" s="93"/>
      <c r="C18" s="167"/>
      <c r="D18" s="170"/>
      <c r="E18" s="185"/>
    </row>
    <row r="19" spans="1:5" s="24" customFormat="1" ht="12.75">
      <c r="A19" s="96"/>
      <c r="B19" s="94"/>
      <c r="C19" s="168"/>
      <c r="D19" s="170"/>
      <c r="E19" s="185"/>
    </row>
    <row r="20" spans="1:5" ht="12.75">
      <c r="A20" s="95"/>
      <c r="B20" s="93"/>
      <c r="C20" s="167"/>
      <c r="D20" s="170"/>
      <c r="E20" s="185"/>
    </row>
    <row r="21" spans="1:5" s="24" customFormat="1" ht="12.75">
      <c r="A21" s="96"/>
      <c r="B21" s="94"/>
      <c r="C21" s="168"/>
      <c r="D21" s="170"/>
      <c r="E21" s="185"/>
    </row>
    <row r="22" spans="1:5" ht="12.75">
      <c r="A22" s="95"/>
      <c r="B22" s="93"/>
      <c r="C22" s="167"/>
      <c r="D22" s="170"/>
      <c r="E22" s="185"/>
    </row>
    <row r="23" spans="1:5" s="24" customFormat="1" ht="12.75">
      <c r="A23" s="96"/>
      <c r="B23" s="94"/>
      <c r="C23" s="168"/>
      <c r="D23" s="170"/>
      <c r="E23" s="185"/>
    </row>
    <row r="24" spans="1:5" ht="12.75">
      <c r="A24" s="95"/>
      <c r="B24" s="93"/>
      <c r="C24" s="167"/>
      <c r="D24" s="170"/>
      <c r="E24" s="185"/>
    </row>
    <row r="25" spans="1:5" s="24" customFormat="1" ht="12.75">
      <c r="A25" s="96"/>
      <c r="B25" s="94"/>
      <c r="C25" s="168"/>
      <c r="D25" s="170"/>
      <c r="E25" s="185"/>
    </row>
    <row r="26" spans="1:5" ht="12.75">
      <c r="A26" s="95"/>
      <c r="B26" s="93"/>
      <c r="C26" s="167"/>
      <c r="D26" s="170"/>
      <c r="E26" s="185"/>
    </row>
    <row r="27" spans="1:5" s="24" customFormat="1" ht="12.75">
      <c r="A27" s="96"/>
      <c r="B27" s="94"/>
      <c r="C27" s="168"/>
      <c r="D27" s="170"/>
      <c r="E27" s="185"/>
    </row>
    <row r="28" spans="1:5" ht="12.75">
      <c r="A28" s="95"/>
      <c r="B28" s="93"/>
      <c r="C28" s="167"/>
      <c r="D28" s="170"/>
      <c r="E28" s="185"/>
    </row>
    <row r="29" spans="1:5" s="24" customFormat="1" ht="12.75">
      <c r="A29" s="96"/>
      <c r="B29" s="94"/>
      <c r="C29" s="168"/>
      <c r="D29" s="170"/>
      <c r="E29" s="185"/>
    </row>
    <row r="30" spans="1:5" s="24" customFormat="1" ht="12.75">
      <c r="A30" s="96"/>
      <c r="B30" s="94"/>
      <c r="C30" s="168"/>
      <c r="D30" s="170"/>
      <c r="E30" s="185"/>
    </row>
    <row r="31" spans="1:5" s="24" customFormat="1" ht="12.75">
      <c r="A31" s="96"/>
      <c r="B31" s="94"/>
      <c r="C31" s="168"/>
      <c r="D31" s="170"/>
      <c r="E31" s="185"/>
    </row>
    <row r="32" spans="1:5" s="24" customFormat="1" ht="12.75">
      <c r="A32" s="97"/>
      <c r="B32" s="98"/>
      <c r="C32" s="167"/>
      <c r="D32" s="170"/>
      <c r="E32" s="185"/>
    </row>
    <row r="33" spans="1:5" s="24" customFormat="1" ht="12.75">
      <c r="A33" s="96"/>
      <c r="B33" s="94"/>
      <c r="C33" s="168"/>
      <c r="D33" s="170"/>
      <c r="E33" s="185"/>
    </row>
    <row r="34" spans="1:5" s="24" customFormat="1" ht="12.75">
      <c r="A34" s="96"/>
      <c r="B34" s="94"/>
      <c r="C34" s="168"/>
      <c r="D34" s="170"/>
      <c r="E34" s="185"/>
    </row>
    <row r="35" spans="1:5" s="24" customFormat="1" ht="12.75">
      <c r="A35" s="96"/>
      <c r="B35" s="99"/>
      <c r="C35" s="167"/>
      <c r="D35" s="170"/>
      <c r="E35" s="185"/>
    </row>
    <row r="36" spans="1:5" s="24" customFormat="1" ht="12.75">
      <c r="A36" s="96"/>
      <c r="B36" s="94"/>
      <c r="C36" s="168"/>
      <c r="D36" s="170"/>
      <c r="E36" s="185"/>
    </row>
    <row r="37" spans="1:5" s="24" customFormat="1" ht="12.75">
      <c r="A37" s="96"/>
      <c r="B37" s="94"/>
      <c r="C37" s="168"/>
      <c r="D37" s="170"/>
      <c r="E37" s="185"/>
    </row>
    <row r="38" spans="1:5" s="24" customFormat="1" ht="12.75">
      <c r="A38" s="96"/>
      <c r="B38" s="99"/>
      <c r="C38" s="167"/>
      <c r="D38" s="170"/>
      <c r="E38" s="185"/>
    </row>
    <row r="39" spans="1:5" s="24" customFormat="1" ht="12.75">
      <c r="A39" s="96"/>
      <c r="B39" s="99"/>
      <c r="C39" s="167"/>
      <c r="D39" s="170"/>
      <c r="E39" s="185"/>
    </row>
    <row r="40" spans="1:6" s="24" customFormat="1" ht="12.75">
      <c r="A40" s="96"/>
      <c r="B40" s="172">
        <v>1</v>
      </c>
      <c r="C40" s="168">
        <v>38004</v>
      </c>
      <c r="D40" s="170">
        <v>6.46</v>
      </c>
      <c r="E40" s="185"/>
      <c r="F40" s="24" t="s">
        <v>127</v>
      </c>
    </row>
    <row r="41" spans="1:6" s="24" customFormat="1" ht="12.75">
      <c r="A41" s="96"/>
      <c r="B41" s="172">
        <f>1+B40</f>
        <v>2</v>
      </c>
      <c r="C41" s="168">
        <v>38007</v>
      </c>
      <c r="D41" s="170">
        <v>6.74</v>
      </c>
      <c r="E41" s="185"/>
      <c r="F41" s="24" t="s">
        <v>127</v>
      </c>
    </row>
    <row r="42" spans="1:6" s="24" customFormat="1" ht="12.75">
      <c r="A42" s="96"/>
      <c r="B42" s="172">
        <f aca="true" t="shared" si="0" ref="B42:B62">1+B41</f>
        <v>3</v>
      </c>
      <c r="C42" s="168">
        <v>38014</v>
      </c>
      <c r="D42" s="170">
        <v>7.04</v>
      </c>
      <c r="E42" s="185"/>
      <c r="F42" s="24" t="s">
        <v>127</v>
      </c>
    </row>
    <row r="43" spans="1:6" s="24" customFormat="1" ht="12.75">
      <c r="A43" s="96"/>
      <c r="B43" s="172">
        <f t="shared" si="0"/>
        <v>4</v>
      </c>
      <c r="C43" s="168">
        <v>38026</v>
      </c>
      <c r="D43" s="170">
        <v>7.32</v>
      </c>
      <c r="E43" s="185"/>
      <c r="F43" s="24" t="s">
        <v>127</v>
      </c>
    </row>
    <row r="44" spans="1:6" s="24" customFormat="1" ht="12.75">
      <c r="A44" s="96"/>
      <c r="B44" s="172">
        <f t="shared" si="0"/>
        <v>5</v>
      </c>
      <c r="C44" s="168">
        <v>38030</v>
      </c>
      <c r="D44" s="170">
        <v>7.27</v>
      </c>
      <c r="E44" s="185"/>
      <c r="F44" s="24" t="s">
        <v>127</v>
      </c>
    </row>
    <row r="45" spans="1:6" s="24" customFormat="1" ht="12.75">
      <c r="A45" s="96"/>
      <c r="B45" s="172">
        <f t="shared" si="0"/>
        <v>6</v>
      </c>
      <c r="C45" s="168">
        <v>38040</v>
      </c>
      <c r="D45" s="170">
        <v>7.51</v>
      </c>
      <c r="E45" s="185"/>
      <c r="F45" s="24" t="s">
        <v>127</v>
      </c>
    </row>
    <row r="46" spans="1:6" s="24" customFormat="1" ht="12.75">
      <c r="A46" s="96"/>
      <c r="B46" s="172">
        <f t="shared" si="0"/>
        <v>7</v>
      </c>
      <c r="C46" s="168">
        <v>38053</v>
      </c>
      <c r="D46" s="170">
        <v>7.89</v>
      </c>
      <c r="E46" s="185"/>
      <c r="F46" s="24" t="s">
        <v>127</v>
      </c>
    </row>
    <row r="47" spans="1:6" s="24" customFormat="1" ht="12.75">
      <c r="A47" s="96"/>
      <c r="B47" s="172">
        <f t="shared" si="0"/>
        <v>8</v>
      </c>
      <c r="C47" s="168">
        <v>38061</v>
      </c>
      <c r="D47" s="170">
        <v>8</v>
      </c>
      <c r="E47" s="185"/>
      <c r="F47" s="24" t="s">
        <v>127</v>
      </c>
    </row>
    <row r="48" spans="1:6" s="24" customFormat="1" ht="12.75">
      <c r="A48" s="96"/>
      <c r="B48" s="172">
        <f t="shared" si="0"/>
        <v>9</v>
      </c>
      <c r="C48" s="168">
        <v>38069</v>
      </c>
      <c r="D48" s="170">
        <v>8.12</v>
      </c>
      <c r="E48" s="185"/>
      <c r="F48" s="24" t="s">
        <v>127</v>
      </c>
    </row>
    <row r="49" spans="1:6" s="24" customFormat="1" ht="12.75">
      <c r="A49" s="96"/>
      <c r="B49" s="172">
        <f t="shared" si="0"/>
        <v>10</v>
      </c>
      <c r="C49" s="168">
        <v>38079</v>
      </c>
      <c r="D49" s="170">
        <v>8.36</v>
      </c>
      <c r="E49" s="185"/>
      <c r="F49" s="24" t="s">
        <v>127</v>
      </c>
    </row>
    <row r="50" spans="1:6" s="24" customFormat="1" ht="12.75">
      <c r="A50" s="96"/>
      <c r="B50" s="172">
        <f t="shared" si="0"/>
        <v>11</v>
      </c>
      <c r="C50" s="168">
        <v>38096</v>
      </c>
      <c r="D50" s="170">
        <v>8.95</v>
      </c>
      <c r="E50" s="185"/>
      <c r="F50" s="24" t="s">
        <v>127</v>
      </c>
    </row>
    <row r="51" spans="1:6" ht="12.75">
      <c r="A51" s="95">
        <v>1</v>
      </c>
      <c r="B51" s="172">
        <f t="shared" si="0"/>
        <v>12</v>
      </c>
      <c r="C51" s="168">
        <v>38276</v>
      </c>
      <c r="D51" s="170">
        <v>10.63</v>
      </c>
      <c r="E51" s="185"/>
      <c r="F51" s="24" t="s">
        <v>127</v>
      </c>
    </row>
    <row r="52" spans="1:6" ht="12.75">
      <c r="A52" s="95">
        <f>1+A51</f>
        <v>2</v>
      </c>
      <c r="B52" s="172">
        <f t="shared" si="0"/>
        <v>13</v>
      </c>
      <c r="C52" s="168">
        <v>38304</v>
      </c>
      <c r="D52" s="170">
        <v>10.58</v>
      </c>
      <c r="E52" s="185"/>
      <c r="F52" s="24" t="s">
        <v>127</v>
      </c>
    </row>
    <row r="53" spans="1:6" ht="12.75">
      <c r="A53" s="95">
        <f aca="true" t="shared" si="1" ref="A53:A62">1+A52</f>
        <v>3</v>
      </c>
      <c r="B53" s="172">
        <f t="shared" si="0"/>
        <v>14</v>
      </c>
      <c r="C53" s="168">
        <v>38323</v>
      </c>
      <c r="D53" s="170">
        <v>8.95</v>
      </c>
      <c r="E53" s="185"/>
      <c r="F53" s="24" t="s">
        <v>127</v>
      </c>
    </row>
    <row r="54" spans="1:6" ht="12.75">
      <c r="A54" s="95">
        <f t="shared" si="1"/>
        <v>4</v>
      </c>
      <c r="B54" s="172">
        <f t="shared" si="0"/>
        <v>15</v>
      </c>
      <c r="C54" s="168">
        <v>38333</v>
      </c>
      <c r="D54" s="170">
        <v>8.1</v>
      </c>
      <c r="E54" s="185"/>
      <c r="F54" s="24" t="s">
        <v>127</v>
      </c>
    </row>
    <row r="55" spans="1:6" ht="12.75">
      <c r="A55" s="95">
        <f t="shared" si="1"/>
        <v>5</v>
      </c>
      <c r="B55" s="172">
        <f t="shared" si="0"/>
        <v>16</v>
      </c>
      <c r="C55" s="168">
        <v>38336</v>
      </c>
      <c r="D55" s="170">
        <v>7.84</v>
      </c>
      <c r="E55" s="185"/>
      <c r="F55" s="24" t="s">
        <v>127</v>
      </c>
    </row>
    <row r="56" spans="1:6" ht="12.75">
      <c r="A56" s="95">
        <f t="shared" si="1"/>
        <v>6</v>
      </c>
      <c r="B56" s="172">
        <f t="shared" si="0"/>
        <v>17</v>
      </c>
      <c r="C56" s="168">
        <v>38339</v>
      </c>
      <c r="D56" s="170">
        <v>7.36</v>
      </c>
      <c r="E56" s="185"/>
      <c r="F56" s="24" t="s">
        <v>127</v>
      </c>
    </row>
    <row r="57" spans="1:6" ht="12.75">
      <c r="A57" s="95">
        <f t="shared" si="1"/>
        <v>7</v>
      </c>
      <c r="B57" s="172">
        <f t="shared" si="0"/>
        <v>18</v>
      </c>
      <c r="C57" s="168">
        <v>38345</v>
      </c>
      <c r="D57" s="170">
        <v>6.8</v>
      </c>
      <c r="E57" s="185"/>
      <c r="F57" s="24" t="s">
        <v>127</v>
      </c>
    </row>
    <row r="58" spans="1:6" ht="12.75">
      <c r="A58" s="95">
        <f t="shared" si="1"/>
        <v>8</v>
      </c>
      <c r="B58" s="172">
        <f t="shared" si="0"/>
        <v>19</v>
      </c>
      <c r="C58" s="168">
        <v>38347</v>
      </c>
      <c r="D58" s="170">
        <v>6.75</v>
      </c>
      <c r="E58" s="185"/>
      <c r="F58" s="24" t="s">
        <v>127</v>
      </c>
    </row>
    <row r="59" spans="1:6" ht="12.75">
      <c r="A59" s="95">
        <f t="shared" si="1"/>
        <v>9</v>
      </c>
      <c r="B59" s="172">
        <f t="shared" si="0"/>
        <v>20</v>
      </c>
      <c r="C59" s="168">
        <v>38350</v>
      </c>
      <c r="D59" s="170">
        <v>6.77</v>
      </c>
      <c r="E59" s="185"/>
      <c r="F59" s="24" t="s">
        <v>127</v>
      </c>
    </row>
    <row r="60" spans="1:6" ht="12.75">
      <c r="A60" s="95">
        <f t="shared" si="1"/>
        <v>10</v>
      </c>
      <c r="B60" s="172">
        <f t="shared" si="0"/>
        <v>21</v>
      </c>
      <c r="C60" s="168">
        <v>38351</v>
      </c>
      <c r="D60" s="170">
        <v>6.72</v>
      </c>
      <c r="E60" s="185"/>
      <c r="F60" s="24" t="s">
        <v>127</v>
      </c>
    </row>
    <row r="61" spans="1:6" ht="12.75">
      <c r="A61" s="95">
        <f t="shared" si="1"/>
        <v>11</v>
      </c>
      <c r="B61" s="172">
        <f t="shared" si="0"/>
        <v>22</v>
      </c>
      <c r="C61" s="168">
        <v>38353</v>
      </c>
      <c r="D61" s="170">
        <v>6.73</v>
      </c>
      <c r="E61" s="185"/>
      <c r="F61" s="24" t="s">
        <v>127</v>
      </c>
    </row>
    <row r="62" spans="1:6" ht="12.75">
      <c r="A62" s="95">
        <f t="shared" si="1"/>
        <v>12</v>
      </c>
      <c r="B62" s="172">
        <f t="shared" si="0"/>
        <v>23</v>
      </c>
      <c r="C62" s="168">
        <v>38354</v>
      </c>
      <c r="D62" s="170">
        <v>6.59</v>
      </c>
      <c r="E62" s="185"/>
      <c r="F62" s="24" t="s">
        <v>127</v>
      </c>
    </row>
    <row r="63" spans="1:7" ht="12.75">
      <c r="A63" s="95">
        <f aca="true" t="shared" si="2" ref="A63:B65">1+A62</f>
        <v>13</v>
      </c>
      <c r="B63" s="172">
        <f t="shared" si="2"/>
        <v>24</v>
      </c>
      <c r="C63" s="168">
        <v>38358</v>
      </c>
      <c r="D63" s="170">
        <v>6.47</v>
      </c>
      <c r="E63" s="185"/>
      <c r="F63" s="24" t="s">
        <v>127</v>
      </c>
      <c r="G63" s="60">
        <v>3</v>
      </c>
    </row>
    <row r="64" spans="1:7" ht="12.75">
      <c r="A64" s="95">
        <f t="shared" si="2"/>
        <v>14</v>
      </c>
      <c r="B64" s="172">
        <f t="shared" si="2"/>
        <v>25</v>
      </c>
      <c r="C64" s="168">
        <v>38363</v>
      </c>
      <c r="D64" s="170">
        <v>6.36</v>
      </c>
      <c r="E64" s="185"/>
      <c r="F64" s="24" t="s">
        <v>127</v>
      </c>
      <c r="G64" s="60">
        <v>3</v>
      </c>
    </row>
    <row r="65" spans="1:7" ht="12.75">
      <c r="A65" s="95">
        <f t="shared" si="2"/>
        <v>15</v>
      </c>
      <c r="B65" s="172">
        <f t="shared" si="2"/>
        <v>26</v>
      </c>
      <c r="C65" s="168">
        <v>38366</v>
      </c>
      <c r="D65" s="170">
        <v>6.34</v>
      </c>
      <c r="E65" s="185"/>
      <c r="F65" s="24" t="s">
        <v>127</v>
      </c>
      <c r="G65" s="60">
        <v>2</v>
      </c>
    </row>
    <row r="66" spans="1:7" ht="12.75">
      <c r="A66" s="95">
        <f aca="true" t="shared" si="3" ref="A66:B68">1+A65</f>
        <v>16</v>
      </c>
      <c r="B66" s="172">
        <f t="shared" si="3"/>
        <v>27</v>
      </c>
      <c r="C66" s="184">
        <v>38374</v>
      </c>
      <c r="D66" s="185">
        <v>6.4</v>
      </c>
      <c r="E66" s="185"/>
      <c r="F66" s="24" t="s">
        <v>127</v>
      </c>
      <c r="G66" s="60">
        <v>2</v>
      </c>
    </row>
    <row r="67" spans="1:7" ht="12.75">
      <c r="A67" s="95">
        <f t="shared" si="3"/>
        <v>17</v>
      </c>
      <c r="B67" s="172">
        <f t="shared" si="3"/>
        <v>28</v>
      </c>
      <c r="C67" s="184">
        <v>38381</v>
      </c>
      <c r="D67" s="185">
        <v>6.46</v>
      </c>
      <c r="E67" s="185"/>
      <c r="F67" s="191" t="s">
        <v>127</v>
      </c>
      <c r="G67" s="190">
        <v>3</v>
      </c>
    </row>
    <row r="68" spans="1:7" ht="12.75">
      <c r="A68" s="95">
        <f t="shared" si="3"/>
        <v>18</v>
      </c>
      <c r="B68" s="172">
        <f t="shared" si="3"/>
        <v>29</v>
      </c>
      <c r="C68" s="168">
        <v>38384</v>
      </c>
      <c r="D68" s="170">
        <v>6.73</v>
      </c>
      <c r="E68" s="185"/>
      <c r="F68" s="199" t="s">
        <v>127</v>
      </c>
      <c r="G68" s="173">
        <v>3</v>
      </c>
    </row>
    <row r="69" spans="1:7" ht="12.75">
      <c r="A69" s="95">
        <f aca="true" t="shared" si="4" ref="A69:B71">1+A68</f>
        <v>19</v>
      </c>
      <c r="B69" s="172">
        <f t="shared" si="4"/>
        <v>30</v>
      </c>
      <c r="C69" s="168">
        <v>38393</v>
      </c>
      <c r="D69" s="170">
        <v>7.04</v>
      </c>
      <c r="E69" s="185"/>
      <c r="F69" s="199" t="s">
        <v>127</v>
      </c>
      <c r="G69" s="173">
        <v>1</v>
      </c>
    </row>
    <row r="70" spans="1:7" ht="12.75">
      <c r="A70" s="95">
        <f t="shared" si="4"/>
        <v>20</v>
      </c>
      <c r="B70" s="172">
        <f t="shared" si="4"/>
        <v>31</v>
      </c>
      <c r="C70" s="168">
        <v>38397</v>
      </c>
      <c r="D70" s="170">
        <v>6.96</v>
      </c>
      <c r="E70" s="185"/>
      <c r="F70" s="199" t="s">
        <v>127</v>
      </c>
      <c r="G70" s="173">
        <v>1</v>
      </c>
    </row>
    <row r="71" spans="1:7" ht="12.75">
      <c r="A71" s="95">
        <f t="shared" si="4"/>
        <v>21</v>
      </c>
      <c r="B71" s="172">
        <f t="shared" si="4"/>
        <v>32</v>
      </c>
      <c r="C71" s="168">
        <v>38400</v>
      </c>
      <c r="D71" s="170">
        <v>7.31</v>
      </c>
      <c r="E71" s="185"/>
      <c r="F71" s="199" t="s">
        <v>127</v>
      </c>
      <c r="G71" s="173">
        <v>1</v>
      </c>
    </row>
    <row r="72" spans="1:7" ht="12.75">
      <c r="A72" s="95">
        <f aca="true" t="shared" si="5" ref="A72:B74">1+A71</f>
        <v>22</v>
      </c>
      <c r="B72" s="172">
        <f t="shared" si="5"/>
        <v>33</v>
      </c>
      <c r="C72" s="168">
        <v>38402</v>
      </c>
      <c r="D72" s="170">
        <v>7.38</v>
      </c>
      <c r="E72" s="185"/>
      <c r="F72" s="199" t="s">
        <v>127</v>
      </c>
      <c r="G72" s="173">
        <v>2</v>
      </c>
    </row>
    <row r="73" spans="1:7" ht="12.75">
      <c r="A73" s="95">
        <f t="shared" si="5"/>
        <v>23</v>
      </c>
      <c r="B73" s="172">
        <f t="shared" si="5"/>
        <v>34</v>
      </c>
      <c r="C73" s="168">
        <v>38409</v>
      </c>
      <c r="D73" s="170">
        <v>7.42</v>
      </c>
      <c r="E73" s="185"/>
      <c r="F73" s="199" t="s">
        <v>127</v>
      </c>
      <c r="G73" s="173">
        <v>3</v>
      </c>
    </row>
    <row r="74" spans="1:7" ht="12.75">
      <c r="A74" s="95">
        <f t="shared" si="5"/>
        <v>24</v>
      </c>
      <c r="B74" s="172">
        <f t="shared" si="5"/>
        <v>35</v>
      </c>
      <c r="C74" s="168">
        <v>38417</v>
      </c>
      <c r="D74" s="170">
        <v>7.74</v>
      </c>
      <c r="E74" s="185"/>
      <c r="F74" s="199" t="s">
        <v>127</v>
      </c>
      <c r="G74" s="173">
        <v>2</v>
      </c>
    </row>
    <row r="75" spans="1:7" ht="12.75">
      <c r="A75" s="95">
        <f aca="true" t="shared" si="6" ref="A75:B77">1+A74</f>
        <v>25</v>
      </c>
      <c r="B75" s="172">
        <f t="shared" si="6"/>
        <v>36</v>
      </c>
      <c r="C75" s="168">
        <v>38419</v>
      </c>
      <c r="D75" s="170">
        <v>7.76</v>
      </c>
      <c r="E75" s="185"/>
      <c r="F75" s="199" t="s">
        <v>127</v>
      </c>
      <c r="G75" s="173">
        <v>1</v>
      </c>
    </row>
    <row r="76" spans="1:7" ht="12.75">
      <c r="A76" s="95">
        <f t="shared" si="6"/>
        <v>26</v>
      </c>
      <c r="B76" s="172">
        <f t="shared" si="6"/>
        <v>37</v>
      </c>
      <c r="C76" s="168">
        <v>38423</v>
      </c>
      <c r="D76" s="170">
        <v>7.86</v>
      </c>
      <c r="E76" s="185"/>
      <c r="F76" s="199" t="s">
        <v>127</v>
      </c>
      <c r="G76" s="173">
        <v>2</v>
      </c>
    </row>
    <row r="77" spans="1:7" ht="12.75">
      <c r="A77" s="95">
        <f t="shared" si="6"/>
        <v>27</v>
      </c>
      <c r="B77" s="172">
        <f t="shared" si="6"/>
        <v>38</v>
      </c>
      <c r="C77" s="168">
        <v>38429</v>
      </c>
      <c r="D77" s="170">
        <v>8.26</v>
      </c>
      <c r="E77" s="185"/>
      <c r="F77" s="199" t="s">
        <v>127</v>
      </c>
      <c r="G77" s="173">
        <v>2</v>
      </c>
    </row>
    <row r="78" spans="1:7" ht="12.75">
      <c r="A78" s="95">
        <f>1+A77</f>
        <v>28</v>
      </c>
      <c r="B78" s="172">
        <f>1+B77</f>
        <v>39</v>
      </c>
      <c r="C78" s="168">
        <v>38435</v>
      </c>
      <c r="D78" s="170">
        <v>8.49</v>
      </c>
      <c r="E78" s="185"/>
      <c r="F78" s="199" t="s">
        <v>127</v>
      </c>
      <c r="G78" s="173">
        <v>2</v>
      </c>
    </row>
    <row r="79" spans="1:7" ht="12.75">
      <c r="A79" s="95">
        <f>1+A78</f>
        <v>29</v>
      </c>
      <c r="B79" s="172">
        <f>1+B78</f>
        <v>40</v>
      </c>
      <c r="C79" s="168">
        <v>38437</v>
      </c>
      <c r="D79" s="170">
        <v>8.52</v>
      </c>
      <c r="E79" s="185"/>
      <c r="F79" s="199" t="s">
        <v>127</v>
      </c>
      <c r="G79" s="173">
        <v>1</v>
      </c>
    </row>
    <row r="80" spans="1:5" ht="12.75">
      <c r="A80" s="95"/>
      <c r="B80" s="93"/>
      <c r="C80" s="167"/>
      <c r="D80" s="170"/>
      <c r="E80" s="185"/>
    </row>
    <row r="81" spans="1:5" ht="12.75">
      <c r="A81" s="95"/>
      <c r="B81" s="93"/>
      <c r="C81" s="187"/>
      <c r="D81" s="188"/>
      <c r="E81" s="185"/>
    </row>
    <row r="82" spans="1:8" ht="12.75">
      <c r="A82" s="95"/>
      <c r="B82" s="93"/>
      <c r="C82" s="189"/>
      <c r="D82" s="185"/>
      <c r="E82" s="185"/>
      <c r="F82" s="190"/>
      <c r="G82" s="190"/>
      <c r="H82" s="190"/>
    </row>
    <row r="83" spans="1:8" ht="12.75">
      <c r="A83" s="95"/>
      <c r="B83" s="93"/>
      <c r="C83" s="189"/>
      <c r="D83" s="185"/>
      <c r="E83" s="185"/>
      <c r="F83" s="190"/>
      <c r="G83" s="190"/>
      <c r="H83" s="190"/>
    </row>
    <row r="84" spans="1:8" ht="12" customHeight="1">
      <c r="A84" s="95"/>
      <c r="B84" s="93"/>
      <c r="C84" s="189"/>
      <c r="D84" s="185"/>
      <c r="E84" s="185"/>
      <c r="F84" s="190" t="s">
        <v>153</v>
      </c>
      <c r="G84" s="190"/>
      <c r="H84" s="190"/>
    </row>
    <row r="85" spans="1:8" ht="12" customHeight="1">
      <c r="A85" s="100"/>
      <c r="B85" s="90">
        <v>1</v>
      </c>
      <c r="C85" s="184">
        <v>38004</v>
      </c>
      <c r="D85" s="185">
        <v>6.46</v>
      </c>
      <c r="E85" s="185"/>
      <c r="F85" s="190" t="s">
        <v>127</v>
      </c>
      <c r="G85" s="190">
        <v>1</v>
      </c>
      <c r="H85" s="190"/>
    </row>
    <row r="86" spans="1:8" ht="12" customHeight="1">
      <c r="A86" s="100"/>
      <c r="B86" s="90">
        <f aca="true" t="shared" si="7" ref="B86:B107">1+B85</f>
        <v>2</v>
      </c>
      <c r="C86" s="184">
        <v>38007</v>
      </c>
      <c r="D86" s="185">
        <v>6.74</v>
      </c>
      <c r="E86" s="185"/>
      <c r="F86" s="190" t="s">
        <v>127</v>
      </c>
      <c r="G86" s="190">
        <v>1</v>
      </c>
      <c r="H86" s="190"/>
    </row>
    <row r="87" spans="1:8" s="16" customFormat="1" ht="12" customHeight="1">
      <c r="A87" s="101"/>
      <c r="B87" s="90">
        <f t="shared" si="7"/>
        <v>3</v>
      </c>
      <c r="C87" s="184">
        <v>38014</v>
      </c>
      <c r="D87" s="185">
        <v>7.04</v>
      </c>
      <c r="E87" s="185"/>
      <c r="F87" s="190" t="s">
        <v>127</v>
      </c>
      <c r="G87" s="190">
        <v>2</v>
      </c>
      <c r="H87" s="190"/>
    </row>
    <row r="88" spans="1:8" s="16" customFormat="1" ht="12" customHeight="1">
      <c r="A88" s="102"/>
      <c r="B88" s="90">
        <f t="shared" si="7"/>
        <v>4</v>
      </c>
      <c r="C88" s="184">
        <v>38026</v>
      </c>
      <c r="D88" s="185">
        <v>7.32</v>
      </c>
      <c r="E88" s="185"/>
      <c r="F88" s="190" t="s">
        <v>127</v>
      </c>
      <c r="G88" s="190">
        <v>1</v>
      </c>
      <c r="H88" s="190"/>
    </row>
    <row r="89" spans="1:8" s="4" customFormat="1" ht="12" customHeight="1">
      <c r="A89" s="103"/>
      <c r="B89" s="90">
        <f t="shared" si="7"/>
        <v>5</v>
      </c>
      <c r="C89" s="184">
        <v>38030</v>
      </c>
      <c r="D89" s="185">
        <v>7.27</v>
      </c>
      <c r="E89" s="185"/>
      <c r="F89" s="190" t="s">
        <v>127</v>
      </c>
      <c r="G89" s="190">
        <v>1</v>
      </c>
      <c r="H89" s="190"/>
    </row>
    <row r="90" spans="1:8" s="4" customFormat="1" ht="12" customHeight="1">
      <c r="A90" s="103"/>
      <c r="B90" s="90">
        <f t="shared" si="7"/>
        <v>6</v>
      </c>
      <c r="C90" s="184">
        <v>38040</v>
      </c>
      <c r="D90" s="185">
        <v>7.51</v>
      </c>
      <c r="E90" s="185"/>
      <c r="F90" s="190" t="s">
        <v>127</v>
      </c>
      <c r="G90" s="190">
        <v>2</v>
      </c>
      <c r="H90" s="190"/>
    </row>
    <row r="91" spans="1:8" s="4" customFormat="1" ht="12" customHeight="1">
      <c r="A91" s="103"/>
      <c r="B91" s="90">
        <f t="shared" si="7"/>
        <v>7</v>
      </c>
      <c r="C91" s="184">
        <v>38053</v>
      </c>
      <c r="D91" s="185">
        <v>7.89</v>
      </c>
      <c r="E91" s="185"/>
      <c r="F91" s="190" t="s">
        <v>127</v>
      </c>
      <c r="G91" s="190">
        <v>1</v>
      </c>
      <c r="H91" s="190"/>
    </row>
    <row r="92" spans="1:8" s="4" customFormat="1" ht="12" customHeight="1">
      <c r="A92" s="103"/>
      <c r="B92" s="90">
        <f t="shared" si="7"/>
        <v>8</v>
      </c>
      <c r="C92" s="184">
        <v>38061</v>
      </c>
      <c r="D92" s="185">
        <v>8</v>
      </c>
      <c r="E92" s="185"/>
      <c r="F92" s="190" t="s">
        <v>127</v>
      </c>
      <c r="G92" s="190">
        <v>1</v>
      </c>
      <c r="H92" s="190"/>
    </row>
    <row r="93" spans="1:8" s="4" customFormat="1" ht="12" customHeight="1">
      <c r="A93" s="103"/>
      <c r="B93" s="90">
        <f t="shared" si="7"/>
        <v>9</v>
      </c>
      <c r="C93" s="184">
        <v>38069</v>
      </c>
      <c r="D93" s="185">
        <v>8.12</v>
      </c>
      <c r="E93" s="185"/>
      <c r="F93" s="190" t="s">
        <v>127</v>
      </c>
      <c r="G93" s="190">
        <v>1</v>
      </c>
      <c r="H93" s="190"/>
    </row>
    <row r="94" spans="1:8" s="4" customFormat="1" ht="12" customHeight="1">
      <c r="A94" s="103"/>
      <c r="B94" s="90">
        <f t="shared" si="7"/>
        <v>10</v>
      </c>
      <c r="C94" s="184">
        <v>38079</v>
      </c>
      <c r="D94" s="185">
        <v>8.36</v>
      </c>
      <c r="E94" s="185"/>
      <c r="F94" s="190" t="s">
        <v>127</v>
      </c>
      <c r="G94" s="190">
        <v>3</v>
      </c>
      <c r="H94" s="190"/>
    </row>
    <row r="95" spans="1:8" s="4" customFormat="1" ht="12" customHeight="1">
      <c r="A95" s="103"/>
      <c r="B95" s="90">
        <f t="shared" si="7"/>
        <v>11</v>
      </c>
      <c r="C95" s="184">
        <v>38096</v>
      </c>
      <c r="D95" s="185">
        <v>8.95</v>
      </c>
      <c r="E95" s="185"/>
      <c r="F95" s="190" t="s">
        <v>127</v>
      </c>
      <c r="G95" s="190">
        <v>2</v>
      </c>
      <c r="H95" s="190"/>
    </row>
    <row r="96" spans="1:8" s="4" customFormat="1" ht="12" customHeight="1">
      <c r="A96" s="102">
        <v>1</v>
      </c>
      <c r="B96" s="90">
        <f t="shared" si="7"/>
        <v>12</v>
      </c>
      <c r="C96" s="184">
        <v>38276</v>
      </c>
      <c r="D96" s="185">
        <v>10.63</v>
      </c>
      <c r="E96" s="185"/>
      <c r="F96" s="190" t="s">
        <v>127</v>
      </c>
      <c r="G96" s="190">
        <v>1</v>
      </c>
      <c r="H96" s="190"/>
    </row>
    <row r="97" spans="1:8" s="4" customFormat="1" ht="12" customHeight="1">
      <c r="A97" s="90">
        <f>1+A96</f>
        <v>2</v>
      </c>
      <c r="B97" s="90">
        <f t="shared" si="7"/>
        <v>13</v>
      </c>
      <c r="C97" s="184">
        <v>38304</v>
      </c>
      <c r="D97" s="185">
        <v>10.58</v>
      </c>
      <c r="E97" s="185"/>
      <c r="F97" s="190" t="s">
        <v>127</v>
      </c>
      <c r="G97" s="190">
        <v>2</v>
      </c>
      <c r="H97" s="190"/>
    </row>
    <row r="98" spans="1:8" s="4" customFormat="1" ht="12" customHeight="1">
      <c r="A98" s="90">
        <f aca="true" t="shared" si="8" ref="A98:A107">1+A97</f>
        <v>3</v>
      </c>
      <c r="B98" s="90">
        <f t="shared" si="7"/>
        <v>14</v>
      </c>
      <c r="C98" s="184">
        <v>38322</v>
      </c>
      <c r="D98" s="185">
        <v>8.61</v>
      </c>
      <c r="E98" s="185"/>
      <c r="F98" s="190" t="s">
        <v>128</v>
      </c>
      <c r="G98" s="190">
        <v>2</v>
      </c>
      <c r="H98" s="190"/>
    </row>
    <row r="99" spans="1:8" s="4" customFormat="1" ht="12" customHeight="1">
      <c r="A99" s="90">
        <f t="shared" si="8"/>
        <v>4</v>
      </c>
      <c r="B99" s="90">
        <f t="shared" si="7"/>
        <v>15</v>
      </c>
      <c r="C99" s="184">
        <v>38323</v>
      </c>
      <c r="D99" s="185">
        <v>8.95</v>
      </c>
      <c r="E99" s="185"/>
      <c r="F99" s="190" t="s">
        <v>127</v>
      </c>
      <c r="G99" s="190">
        <v>1</v>
      </c>
      <c r="H99" s="190"/>
    </row>
    <row r="100" spans="1:10" s="4" customFormat="1" ht="12" customHeight="1">
      <c r="A100" s="90">
        <f t="shared" si="8"/>
        <v>5</v>
      </c>
      <c r="B100" s="90">
        <f t="shared" si="7"/>
        <v>16</v>
      </c>
      <c r="C100" s="184">
        <v>38331</v>
      </c>
      <c r="D100" s="185"/>
      <c r="E100" s="185"/>
      <c r="F100" s="190" t="s">
        <v>128</v>
      </c>
      <c r="G100" s="190">
        <v>2</v>
      </c>
      <c r="H100" s="190"/>
      <c r="I100" s="4">
        <v>2</v>
      </c>
      <c r="J100" s="4">
        <v>7.44</v>
      </c>
    </row>
    <row r="101" spans="1:10" s="4" customFormat="1" ht="12" customHeight="1">
      <c r="A101" s="90">
        <f t="shared" si="8"/>
        <v>6</v>
      </c>
      <c r="B101" s="90">
        <f t="shared" si="7"/>
        <v>17</v>
      </c>
      <c r="C101" s="184">
        <v>38332</v>
      </c>
      <c r="D101" s="185"/>
      <c r="E101" s="185"/>
      <c r="F101" s="190" t="s">
        <v>126</v>
      </c>
      <c r="G101" s="190">
        <v>1</v>
      </c>
      <c r="H101" s="190"/>
      <c r="I101" s="4">
        <v>1</v>
      </c>
      <c r="J101" s="4">
        <v>11.95</v>
      </c>
    </row>
    <row r="102" spans="1:8" s="4" customFormat="1" ht="12" customHeight="1">
      <c r="A102" s="90">
        <f t="shared" si="8"/>
        <v>7</v>
      </c>
      <c r="B102" s="90">
        <f t="shared" si="7"/>
        <v>18</v>
      </c>
      <c r="C102" s="184">
        <v>38333</v>
      </c>
      <c r="D102" s="185">
        <v>8.1</v>
      </c>
      <c r="E102" s="185"/>
      <c r="F102" s="190" t="s">
        <v>127</v>
      </c>
      <c r="G102" s="190">
        <v>1</v>
      </c>
      <c r="H102" s="190"/>
    </row>
    <row r="103" spans="1:8" s="4" customFormat="1" ht="12" customHeight="1">
      <c r="A103" s="90">
        <f t="shared" si="8"/>
        <v>8</v>
      </c>
      <c r="B103" s="90">
        <f t="shared" si="7"/>
        <v>19</v>
      </c>
      <c r="C103" s="184">
        <v>38336</v>
      </c>
      <c r="D103" s="185">
        <v>7.84</v>
      </c>
      <c r="E103" s="185"/>
      <c r="F103" s="190" t="s">
        <v>127</v>
      </c>
      <c r="G103" s="190">
        <v>1</v>
      </c>
      <c r="H103" s="190"/>
    </row>
    <row r="104" spans="1:8" s="4" customFormat="1" ht="12" customHeight="1">
      <c r="A104" s="90">
        <f t="shared" si="8"/>
        <v>9</v>
      </c>
      <c r="B104" s="90">
        <f t="shared" si="7"/>
        <v>20</v>
      </c>
      <c r="C104" s="184">
        <v>38338</v>
      </c>
      <c r="D104" s="185">
        <v>7.52</v>
      </c>
      <c r="E104" s="185"/>
      <c r="F104" s="190" t="s">
        <v>128</v>
      </c>
      <c r="G104" s="190">
        <v>2</v>
      </c>
      <c r="H104" s="190"/>
    </row>
    <row r="105" spans="1:10" s="4" customFormat="1" ht="12" customHeight="1">
      <c r="A105" s="90">
        <f t="shared" si="8"/>
        <v>10</v>
      </c>
      <c r="B105" s="90">
        <f t="shared" si="7"/>
        <v>21</v>
      </c>
      <c r="C105" s="184">
        <v>38338</v>
      </c>
      <c r="D105" s="104"/>
      <c r="E105" s="104"/>
      <c r="F105" s="190" t="s">
        <v>126</v>
      </c>
      <c r="G105" s="190">
        <v>1</v>
      </c>
      <c r="H105" s="190"/>
      <c r="I105" s="4">
        <v>1</v>
      </c>
      <c r="J105" s="4">
        <v>6.85</v>
      </c>
    </row>
    <row r="106" spans="1:8" s="4" customFormat="1" ht="12" customHeight="1">
      <c r="A106" s="90">
        <f t="shared" si="8"/>
        <v>11</v>
      </c>
      <c r="B106" s="90">
        <f t="shared" si="7"/>
        <v>22</v>
      </c>
      <c r="C106" s="184">
        <v>38339</v>
      </c>
      <c r="D106" s="185">
        <v>7.36</v>
      </c>
      <c r="E106" s="185"/>
      <c r="F106" s="190" t="s">
        <v>127</v>
      </c>
      <c r="G106" s="190">
        <v>2</v>
      </c>
      <c r="H106" s="190"/>
    </row>
    <row r="107" spans="1:8" s="4" customFormat="1" ht="12" customHeight="1">
      <c r="A107" s="90">
        <f t="shared" si="8"/>
        <v>12</v>
      </c>
      <c r="B107" s="90">
        <f t="shared" si="7"/>
        <v>23</v>
      </c>
      <c r="C107" s="184">
        <v>38339</v>
      </c>
      <c r="D107" s="185">
        <v>7.23</v>
      </c>
      <c r="E107" s="185"/>
      <c r="F107" s="190" t="s">
        <v>142</v>
      </c>
      <c r="G107" s="190">
        <v>2</v>
      </c>
      <c r="H107" s="190"/>
    </row>
    <row r="108" spans="1:8" s="4" customFormat="1" ht="12" customHeight="1">
      <c r="A108" s="90">
        <f aca="true" t="shared" si="9" ref="A108:A143">1+A107</f>
        <v>13</v>
      </c>
      <c r="B108" s="90">
        <f aca="true" t="shared" si="10" ref="B108:B143">1+B107</f>
        <v>24</v>
      </c>
      <c r="C108" s="184">
        <v>38339</v>
      </c>
      <c r="D108" s="185">
        <v>7.38</v>
      </c>
      <c r="E108" s="185"/>
      <c r="F108" s="173" t="s">
        <v>125</v>
      </c>
      <c r="G108" s="173">
        <v>2</v>
      </c>
      <c r="H108" s="190"/>
    </row>
    <row r="109" spans="1:8" s="4" customFormat="1" ht="12" customHeight="1">
      <c r="A109" s="90">
        <f t="shared" si="9"/>
        <v>14</v>
      </c>
      <c r="B109" s="90">
        <f t="shared" si="10"/>
        <v>25</v>
      </c>
      <c r="C109" s="184">
        <v>38340</v>
      </c>
      <c r="D109" s="185">
        <v>7.3</v>
      </c>
      <c r="E109" s="185"/>
      <c r="F109" s="190" t="s">
        <v>143</v>
      </c>
      <c r="G109" s="190">
        <v>1</v>
      </c>
      <c r="H109" s="190"/>
    </row>
    <row r="110" spans="1:8" s="4" customFormat="1" ht="12" customHeight="1">
      <c r="A110" s="90">
        <f t="shared" si="9"/>
        <v>15</v>
      </c>
      <c r="B110" s="90">
        <f t="shared" si="10"/>
        <v>26</v>
      </c>
      <c r="C110" s="184">
        <v>38340</v>
      </c>
      <c r="D110" s="185">
        <v>7.08</v>
      </c>
      <c r="E110" s="185"/>
      <c r="F110" s="190" t="s">
        <v>146</v>
      </c>
      <c r="G110" s="190">
        <v>4</v>
      </c>
      <c r="H110" s="190"/>
    </row>
    <row r="111" spans="1:8" s="4" customFormat="1" ht="12" customHeight="1">
      <c r="A111" s="90">
        <f t="shared" si="9"/>
        <v>16</v>
      </c>
      <c r="B111" s="90">
        <f t="shared" si="10"/>
        <v>27</v>
      </c>
      <c r="C111" s="184">
        <v>38341</v>
      </c>
      <c r="D111" s="185">
        <v>7.4</v>
      </c>
      <c r="E111" s="185"/>
      <c r="F111" s="190" t="s">
        <v>128</v>
      </c>
      <c r="G111" s="190">
        <v>2</v>
      </c>
      <c r="H111" s="190"/>
    </row>
    <row r="112" spans="1:8" s="4" customFormat="1" ht="12" customHeight="1">
      <c r="A112" s="90">
        <f t="shared" si="9"/>
        <v>17</v>
      </c>
      <c r="B112" s="90">
        <f t="shared" si="10"/>
        <v>28</v>
      </c>
      <c r="C112" s="184">
        <v>38345</v>
      </c>
      <c r="D112" s="185">
        <v>6.8</v>
      </c>
      <c r="E112" s="185"/>
      <c r="F112" s="190" t="s">
        <v>127</v>
      </c>
      <c r="G112" s="190">
        <v>2</v>
      </c>
      <c r="H112" s="190"/>
    </row>
    <row r="113" spans="1:8" s="4" customFormat="1" ht="12" customHeight="1">
      <c r="A113" s="90">
        <f t="shared" si="9"/>
        <v>18</v>
      </c>
      <c r="B113" s="90">
        <f t="shared" si="10"/>
        <v>29</v>
      </c>
      <c r="C113" s="184">
        <v>38345</v>
      </c>
      <c r="D113" s="185">
        <v>6.77</v>
      </c>
      <c r="E113" s="185"/>
      <c r="F113" s="190" t="s">
        <v>129</v>
      </c>
      <c r="G113" s="190">
        <v>1</v>
      </c>
      <c r="H113" s="190"/>
    </row>
    <row r="114" spans="1:8" s="4" customFormat="1" ht="12" customHeight="1">
      <c r="A114" s="90">
        <f t="shared" si="9"/>
        <v>19</v>
      </c>
      <c r="B114" s="90">
        <f t="shared" si="10"/>
        <v>30</v>
      </c>
      <c r="C114" s="184">
        <v>38347</v>
      </c>
      <c r="D114" s="185">
        <v>6.78</v>
      </c>
      <c r="E114" s="185"/>
      <c r="F114" s="190" t="s">
        <v>129</v>
      </c>
      <c r="G114" s="190">
        <v>1</v>
      </c>
      <c r="H114" s="190"/>
    </row>
    <row r="115" spans="1:8" s="4" customFormat="1" ht="12" customHeight="1">
      <c r="A115" s="90">
        <f t="shared" si="9"/>
        <v>20</v>
      </c>
      <c r="B115" s="90">
        <f t="shared" si="10"/>
        <v>31</v>
      </c>
      <c r="C115" s="184">
        <v>38347</v>
      </c>
      <c r="D115" s="185">
        <v>6.75</v>
      </c>
      <c r="E115" s="185"/>
      <c r="F115" s="190" t="s">
        <v>127</v>
      </c>
      <c r="G115" s="190">
        <v>2</v>
      </c>
      <c r="H115" s="190"/>
    </row>
    <row r="116" spans="1:8" s="4" customFormat="1" ht="12" customHeight="1">
      <c r="A116" s="90">
        <f t="shared" si="9"/>
        <v>21</v>
      </c>
      <c r="B116" s="90">
        <f t="shared" si="10"/>
        <v>32</v>
      </c>
      <c r="C116" s="184">
        <v>38348</v>
      </c>
      <c r="D116" s="185">
        <v>6.79</v>
      </c>
      <c r="E116" s="185"/>
      <c r="F116" s="190" t="s">
        <v>140</v>
      </c>
      <c r="G116" s="190">
        <v>1</v>
      </c>
      <c r="H116" s="190" t="s">
        <v>141</v>
      </c>
    </row>
    <row r="117" spans="1:8" s="4" customFormat="1" ht="12" customHeight="1">
      <c r="A117" s="90">
        <f t="shared" si="9"/>
        <v>22</v>
      </c>
      <c r="B117" s="90">
        <f t="shared" si="10"/>
        <v>33</v>
      </c>
      <c r="C117" s="184">
        <v>38348</v>
      </c>
      <c r="D117" s="185">
        <v>7.03</v>
      </c>
      <c r="E117" s="185"/>
      <c r="F117" s="173" t="s">
        <v>161</v>
      </c>
      <c r="G117" s="190">
        <v>3</v>
      </c>
      <c r="H117" s="190"/>
    </row>
    <row r="118" spans="1:10" s="4" customFormat="1" ht="12" customHeight="1">
      <c r="A118" s="90">
        <f t="shared" si="9"/>
        <v>23</v>
      </c>
      <c r="B118" s="90">
        <f t="shared" si="10"/>
        <v>34</v>
      </c>
      <c r="C118" s="184">
        <v>38349</v>
      </c>
      <c r="D118" s="104"/>
      <c r="E118" s="104"/>
      <c r="F118" s="173" t="s">
        <v>126</v>
      </c>
      <c r="G118" s="190">
        <v>1</v>
      </c>
      <c r="H118" s="190"/>
      <c r="I118" s="4">
        <v>1</v>
      </c>
      <c r="J118" s="4">
        <v>6.4</v>
      </c>
    </row>
    <row r="119" spans="1:8" s="4" customFormat="1" ht="12" customHeight="1">
      <c r="A119" s="90">
        <f t="shared" si="9"/>
        <v>24</v>
      </c>
      <c r="B119" s="90">
        <f t="shared" si="10"/>
        <v>35</v>
      </c>
      <c r="C119" s="184">
        <v>38350</v>
      </c>
      <c r="D119" s="185">
        <v>6.7</v>
      </c>
      <c r="E119" s="185"/>
      <c r="F119" s="173" t="s">
        <v>146</v>
      </c>
      <c r="G119" s="190">
        <v>1</v>
      </c>
      <c r="H119" s="190"/>
    </row>
    <row r="120" spans="1:8" s="4" customFormat="1" ht="12" customHeight="1">
      <c r="A120" s="90">
        <f t="shared" si="9"/>
        <v>25</v>
      </c>
      <c r="B120" s="90">
        <f t="shared" si="10"/>
        <v>36</v>
      </c>
      <c r="C120" s="184">
        <v>38350</v>
      </c>
      <c r="D120" s="185">
        <v>6.83</v>
      </c>
      <c r="E120" s="185"/>
      <c r="F120" s="173" t="s">
        <v>128</v>
      </c>
      <c r="G120" s="190">
        <v>4</v>
      </c>
      <c r="H120" s="190"/>
    </row>
    <row r="121" spans="1:8" s="4" customFormat="1" ht="12" customHeight="1">
      <c r="A121" s="90">
        <f t="shared" si="9"/>
        <v>26</v>
      </c>
      <c r="B121" s="90">
        <f t="shared" si="10"/>
        <v>37</v>
      </c>
      <c r="C121" s="184">
        <v>38350</v>
      </c>
      <c r="D121" s="185">
        <v>6.77</v>
      </c>
      <c r="E121" s="185"/>
      <c r="F121" s="173" t="s">
        <v>129</v>
      </c>
      <c r="G121" s="190">
        <v>1</v>
      </c>
      <c r="H121" s="190"/>
    </row>
    <row r="122" spans="1:8" s="4" customFormat="1" ht="12" customHeight="1">
      <c r="A122" s="90">
        <f t="shared" si="9"/>
        <v>27</v>
      </c>
      <c r="B122" s="90">
        <f t="shared" si="10"/>
        <v>38</v>
      </c>
      <c r="C122" s="184">
        <v>38350</v>
      </c>
      <c r="D122" s="185">
        <v>6.77</v>
      </c>
      <c r="E122" s="185"/>
      <c r="F122" s="190" t="s">
        <v>127</v>
      </c>
      <c r="G122" s="190">
        <v>1</v>
      </c>
      <c r="H122" s="190"/>
    </row>
    <row r="123" spans="1:8" s="4" customFormat="1" ht="12" customHeight="1">
      <c r="A123" s="90">
        <f t="shared" si="9"/>
        <v>28</v>
      </c>
      <c r="B123" s="90">
        <f t="shared" si="10"/>
        <v>39</v>
      </c>
      <c r="C123" s="184">
        <v>38351</v>
      </c>
      <c r="D123" s="185">
        <v>6.66</v>
      </c>
      <c r="E123" s="185"/>
      <c r="F123" s="190" t="s">
        <v>152</v>
      </c>
      <c r="G123" s="190">
        <v>2</v>
      </c>
      <c r="H123" s="190"/>
    </row>
    <row r="124" spans="1:8" s="4" customFormat="1" ht="12" customHeight="1">
      <c r="A124" s="90">
        <f t="shared" si="9"/>
        <v>29</v>
      </c>
      <c r="B124" s="90">
        <f t="shared" si="10"/>
        <v>40</v>
      </c>
      <c r="C124" s="184">
        <v>38351</v>
      </c>
      <c r="D124" s="185">
        <v>6.64</v>
      </c>
      <c r="E124" s="185"/>
      <c r="F124" s="173" t="s">
        <v>125</v>
      </c>
      <c r="G124" s="173">
        <v>1</v>
      </c>
      <c r="H124" s="190"/>
    </row>
    <row r="125" spans="1:8" s="4" customFormat="1" ht="12" customHeight="1">
      <c r="A125" s="90">
        <f t="shared" si="9"/>
        <v>30</v>
      </c>
      <c r="B125" s="90">
        <f t="shared" si="10"/>
        <v>41</v>
      </c>
      <c r="C125" s="184">
        <v>38351</v>
      </c>
      <c r="D125" s="185">
        <v>6.74</v>
      </c>
      <c r="E125" s="185"/>
      <c r="F125" s="173" t="s">
        <v>129</v>
      </c>
      <c r="G125" s="190">
        <v>1</v>
      </c>
      <c r="H125" s="190"/>
    </row>
    <row r="126" spans="1:8" s="4" customFormat="1" ht="12" customHeight="1">
      <c r="A126" s="90">
        <f t="shared" si="9"/>
        <v>31</v>
      </c>
      <c r="B126" s="90">
        <f t="shared" si="10"/>
        <v>42</v>
      </c>
      <c r="C126" s="184">
        <v>38351</v>
      </c>
      <c r="D126" s="185">
        <v>6.72</v>
      </c>
      <c r="E126" s="185"/>
      <c r="F126" s="190" t="s">
        <v>127</v>
      </c>
      <c r="G126" s="190">
        <v>2</v>
      </c>
      <c r="H126" s="190"/>
    </row>
    <row r="127" spans="1:8" s="4" customFormat="1" ht="12" customHeight="1">
      <c r="A127" s="90">
        <f t="shared" si="9"/>
        <v>32</v>
      </c>
      <c r="B127" s="90">
        <f t="shared" si="10"/>
        <v>43</v>
      </c>
      <c r="C127" s="184">
        <v>38353</v>
      </c>
      <c r="D127" s="185">
        <v>6.73</v>
      </c>
      <c r="E127" s="185"/>
      <c r="F127" s="173" t="s">
        <v>127</v>
      </c>
      <c r="G127" s="190">
        <v>1</v>
      </c>
      <c r="H127" s="190"/>
    </row>
    <row r="128" spans="1:8" s="4" customFormat="1" ht="12" customHeight="1">
      <c r="A128" s="90">
        <f t="shared" si="9"/>
        <v>33</v>
      </c>
      <c r="B128" s="90">
        <f t="shared" si="10"/>
        <v>44</v>
      </c>
      <c r="C128" s="184">
        <v>38353</v>
      </c>
      <c r="D128" s="185">
        <v>6.6</v>
      </c>
      <c r="E128" s="185"/>
      <c r="F128" s="173" t="s">
        <v>146</v>
      </c>
      <c r="G128" s="173">
        <v>2</v>
      </c>
      <c r="H128" s="190"/>
    </row>
    <row r="129" spans="1:10" s="4" customFormat="1" ht="12" customHeight="1">
      <c r="A129" s="90">
        <f t="shared" si="9"/>
        <v>34</v>
      </c>
      <c r="B129" s="90">
        <f t="shared" si="10"/>
        <v>45</v>
      </c>
      <c r="C129" s="184">
        <v>38353</v>
      </c>
      <c r="D129" s="185"/>
      <c r="E129" s="185"/>
      <c r="F129" s="173" t="s">
        <v>126</v>
      </c>
      <c r="G129" s="190">
        <v>1</v>
      </c>
      <c r="H129" s="190"/>
      <c r="I129" s="4">
        <v>1</v>
      </c>
      <c r="J129" s="4">
        <v>7.26</v>
      </c>
    </row>
    <row r="130" spans="1:10" s="4" customFormat="1" ht="12" customHeight="1">
      <c r="A130" s="90">
        <f t="shared" si="9"/>
        <v>35</v>
      </c>
      <c r="B130" s="90">
        <f t="shared" si="10"/>
        <v>46</v>
      </c>
      <c r="C130" s="184">
        <v>38353</v>
      </c>
      <c r="D130" s="185"/>
      <c r="E130" s="185"/>
      <c r="F130" s="173" t="s">
        <v>161</v>
      </c>
      <c r="G130" s="190">
        <v>3</v>
      </c>
      <c r="H130" s="190"/>
      <c r="I130" s="4">
        <v>3</v>
      </c>
      <c r="J130" s="4">
        <v>7.09</v>
      </c>
    </row>
    <row r="131" spans="1:8" s="4" customFormat="1" ht="12" customHeight="1">
      <c r="A131" s="90">
        <f t="shared" si="9"/>
        <v>36</v>
      </c>
      <c r="B131" s="90">
        <f t="shared" si="10"/>
        <v>47</v>
      </c>
      <c r="C131" s="184">
        <v>38353</v>
      </c>
      <c r="D131" s="185">
        <v>6.8</v>
      </c>
      <c r="E131" s="185"/>
      <c r="F131" s="173" t="s">
        <v>128</v>
      </c>
      <c r="G131" s="190">
        <v>4</v>
      </c>
      <c r="H131" s="190"/>
    </row>
    <row r="132" spans="1:10" s="4" customFormat="1" ht="12" customHeight="1">
      <c r="A132" s="90">
        <f t="shared" si="9"/>
        <v>37</v>
      </c>
      <c r="B132" s="90">
        <f t="shared" si="10"/>
        <v>48</v>
      </c>
      <c r="C132" s="184">
        <v>38353</v>
      </c>
      <c r="D132" s="185">
        <v>6.45</v>
      </c>
      <c r="E132" s="185"/>
      <c r="F132" s="173" t="s">
        <v>142</v>
      </c>
      <c r="G132" s="190">
        <v>1</v>
      </c>
      <c r="H132" s="190"/>
      <c r="J132" s="186"/>
    </row>
    <row r="133" spans="1:8" s="4" customFormat="1" ht="12" customHeight="1">
      <c r="A133" s="90">
        <f t="shared" si="9"/>
        <v>38</v>
      </c>
      <c r="B133" s="90">
        <f t="shared" si="10"/>
        <v>49</v>
      </c>
      <c r="C133" s="184">
        <v>38353</v>
      </c>
      <c r="D133" s="185">
        <v>6.73</v>
      </c>
      <c r="E133" s="185"/>
      <c r="F133" s="173" t="s">
        <v>129</v>
      </c>
      <c r="G133" s="190">
        <v>2</v>
      </c>
      <c r="H133" s="190"/>
    </row>
    <row r="134" spans="1:8" s="4" customFormat="1" ht="12" customHeight="1">
      <c r="A134" s="90">
        <f t="shared" si="9"/>
        <v>39</v>
      </c>
      <c r="B134" s="90">
        <f t="shared" si="10"/>
        <v>50</v>
      </c>
      <c r="C134" s="184">
        <v>38354</v>
      </c>
      <c r="D134" s="185">
        <v>6.58</v>
      </c>
      <c r="E134" s="185"/>
      <c r="F134" s="173" t="s">
        <v>129</v>
      </c>
      <c r="G134" s="190">
        <v>1</v>
      </c>
      <c r="H134" s="190"/>
    </row>
    <row r="135" spans="1:8" s="4" customFormat="1" ht="12" customHeight="1">
      <c r="A135" s="90">
        <f t="shared" si="9"/>
        <v>40</v>
      </c>
      <c r="B135" s="90">
        <f t="shared" si="10"/>
        <v>51</v>
      </c>
      <c r="C135" s="184">
        <v>38354</v>
      </c>
      <c r="D135" s="185">
        <v>6.59</v>
      </c>
      <c r="E135" s="185"/>
      <c r="F135" s="173" t="s">
        <v>127</v>
      </c>
      <c r="G135" s="190">
        <v>2</v>
      </c>
      <c r="H135" s="190"/>
    </row>
    <row r="136" spans="1:8" s="4" customFormat="1" ht="12" customHeight="1">
      <c r="A136" s="90">
        <f t="shared" si="9"/>
        <v>41</v>
      </c>
      <c r="B136" s="90">
        <f t="shared" si="10"/>
        <v>52</v>
      </c>
      <c r="C136" s="184">
        <v>38356</v>
      </c>
      <c r="D136" s="185">
        <v>6.68</v>
      </c>
      <c r="E136" s="185"/>
      <c r="F136" s="173" t="s">
        <v>143</v>
      </c>
      <c r="G136" s="190">
        <v>1</v>
      </c>
      <c r="H136" s="190"/>
    </row>
    <row r="137" spans="1:8" s="4" customFormat="1" ht="12" customHeight="1">
      <c r="A137" s="90">
        <f t="shared" si="9"/>
        <v>42</v>
      </c>
      <c r="B137" s="90">
        <f t="shared" si="10"/>
        <v>53</v>
      </c>
      <c r="C137" s="184">
        <v>38358</v>
      </c>
      <c r="D137" s="185">
        <v>6.7</v>
      </c>
      <c r="E137" s="185"/>
      <c r="F137" s="173" t="s">
        <v>128</v>
      </c>
      <c r="G137" s="190">
        <v>2</v>
      </c>
      <c r="H137" s="190"/>
    </row>
    <row r="138" spans="1:8" s="4" customFormat="1" ht="12" customHeight="1">
      <c r="A138" s="90">
        <f t="shared" si="9"/>
        <v>43</v>
      </c>
      <c r="B138" s="90">
        <f t="shared" si="10"/>
        <v>54</v>
      </c>
      <c r="C138" s="184">
        <v>38358</v>
      </c>
      <c r="D138" s="185">
        <v>6.47</v>
      </c>
      <c r="E138" s="185"/>
      <c r="F138" s="191" t="s">
        <v>127</v>
      </c>
      <c r="G138" s="190">
        <v>3</v>
      </c>
      <c r="H138" s="190"/>
    </row>
    <row r="139" spans="1:10" s="4" customFormat="1" ht="12" customHeight="1">
      <c r="A139" s="90">
        <f t="shared" si="9"/>
        <v>44</v>
      </c>
      <c r="B139" s="90">
        <f t="shared" si="10"/>
        <v>55</v>
      </c>
      <c r="C139" s="184">
        <v>38360</v>
      </c>
      <c r="D139" s="185">
        <v>6.45</v>
      </c>
      <c r="E139" s="185"/>
      <c r="F139" s="191" t="s">
        <v>126</v>
      </c>
      <c r="G139" s="190">
        <v>2</v>
      </c>
      <c r="H139" s="190"/>
      <c r="I139" s="4">
        <v>1</v>
      </c>
      <c r="J139" s="4">
        <v>6.63</v>
      </c>
    </row>
    <row r="140" spans="1:10" s="4" customFormat="1" ht="12" customHeight="1">
      <c r="A140" s="90">
        <f t="shared" si="9"/>
        <v>45</v>
      </c>
      <c r="B140" s="90">
        <f t="shared" si="10"/>
        <v>56</v>
      </c>
      <c r="C140" s="184">
        <v>38360</v>
      </c>
      <c r="D140" s="185">
        <v>6.64</v>
      </c>
      <c r="E140" s="185"/>
      <c r="F140" s="191" t="s">
        <v>161</v>
      </c>
      <c r="G140" s="190">
        <v>3</v>
      </c>
      <c r="H140" s="190"/>
      <c r="I140" s="4">
        <v>2</v>
      </c>
      <c r="J140" s="4">
        <v>6.73</v>
      </c>
    </row>
    <row r="141" spans="1:8" s="4" customFormat="1" ht="12" customHeight="1">
      <c r="A141" s="90">
        <f t="shared" si="9"/>
        <v>46</v>
      </c>
      <c r="B141" s="90">
        <f t="shared" si="10"/>
        <v>57</v>
      </c>
      <c r="C141" s="184">
        <v>38361</v>
      </c>
      <c r="D141" s="185">
        <v>6.37</v>
      </c>
      <c r="E141" s="185"/>
      <c r="F141" s="191" t="s">
        <v>143</v>
      </c>
      <c r="G141" s="190">
        <v>1</v>
      </c>
      <c r="H141" s="190"/>
    </row>
    <row r="142" spans="1:8" s="4" customFormat="1" ht="12" customHeight="1">
      <c r="A142" s="90">
        <f t="shared" si="9"/>
        <v>47</v>
      </c>
      <c r="B142" s="90">
        <f t="shared" si="10"/>
        <v>58</v>
      </c>
      <c r="C142" s="184">
        <v>38363</v>
      </c>
      <c r="D142" s="185">
        <v>6.36</v>
      </c>
      <c r="E142" s="185"/>
      <c r="F142" s="191" t="s">
        <v>127</v>
      </c>
      <c r="G142" s="190">
        <v>3</v>
      </c>
      <c r="H142" s="190"/>
    </row>
    <row r="143" spans="1:8" s="4" customFormat="1" ht="12" customHeight="1">
      <c r="A143" s="90">
        <f t="shared" si="9"/>
        <v>48</v>
      </c>
      <c r="B143" s="90">
        <f t="shared" si="10"/>
        <v>59</v>
      </c>
      <c r="C143" s="184">
        <v>38363</v>
      </c>
      <c r="D143" s="185">
        <v>6.35</v>
      </c>
      <c r="E143" s="185"/>
      <c r="F143" s="191" t="s">
        <v>129</v>
      </c>
      <c r="G143" s="190">
        <v>1</v>
      </c>
      <c r="H143" s="190"/>
    </row>
    <row r="144" spans="1:8" s="4" customFormat="1" ht="12" customHeight="1">
      <c r="A144" s="90">
        <f aca="true" t="shared" si="11" ref="A144:B147">1+A143</f>
        <v>49</v>
      </c>
      <c r="B144" s="90">
        <f t="shared" si="11"/>
        <v>60</v>
      </c>
      <c r="C144" s="184">
        <v>38365</v>
      </c>
      <c r="D144" s="185">
        <v>6.41</v>
      </c>
      <c r="E144" s="185"/>
      <c r="F144" s="191" t="s">
        <v>152</v>
      </c>
      <c r="G144" s="173">
        <v>2</v>
      </c>
      <c r="H144" s="190"/>
    </row>
    <row r="145" spans="1:10" s="4" customFormat="1" ht="12" customHeight="1">
      <c r="A145" s="90">
        <f t="shared" si="11"/>
        <v>50</v>
      </c>
      <c r="B145" s="90">
        <f t="shared" si="11"/>
        <v>61</v>
      </c>
      <c r="C145" s="184">
        <v>38365</v>
      </c>
      <c r="D145" s="185"/>
      <c r="E145" s="185"/>
      <c r="F145" s="191" t="s">
        <v>128</v>
      </c>
      <c r="G145" s="190">
        <v>4</v>
      </c>
      <c r="H145" s="190"/>
      <c r="I145" s="4">
        <v>4</v>
      </c>
      <c r="J145" s="4">
        <v>6.88</v>
      </c>
    </row>
    <row r="146" spans="1:8" s="4" customFormat="1" ht="12" customHeight="1">
      <c r="A146" s="90">
        <f t="shared" si="11"/>
        <v>51</v>
      </c>
      <c r="B146" s="90">
        <f t="shared" si="11"/>
        <v>62</v>
      </c>
      <c r="C146" s="184">
        <v>38366</v>
      </c>
      <c r="D146" s="185">
        <v>6.36</v>
      </c>
      <c r="E146" s="185"/>
      <c r="F146" s="191" t="s">
        <v>129</v>
      </c>
      <c r="G146" s="190">
        <v>1</v>
      </c>
      <c r="H146" s="190"/>
    </row>
    <row r="147" spans="1:8" s="4" customFormat="1" ht="12" customHeight="1">
      <c r="A147" s="90">
        <f t="shared" si="11"/>
        <v>52</v>
      </c>
      <c r="B147" s="90">
        <f t="shared" si="11"/>
        <v>63</v>
      </c>
      <c r="C147" s="184">
        <v>38366</v>
      </c>
      <c r="D147" s="185">
        <v>6.34</v>
      </c>
      <c r="E147" s="185"/>
      <c r="F147" s="191" t="s">
        <v>127</v>
      </c>
      <c r="G147" s="190">
        <v>2</v>
      </c>
      <c r="H147" s="190"/>
    </row>
    <row r="148" spans="1:10" s="4" customFormat="1" ht="12" customHeight="1">
      <c r="A148" s="90">
        <f aca="true" t="shared" si="12" ref="A148:B155">1+A147</f>
        <v>53</v>
      </c>
      <c r="B148" s="90">
        <f t="shared" si="12"/>
        <v>64</v>
      </c>
      <c r="C148" s="184">
        <v>38367</v>
      </c>
      <c r="D148" s="185"/>
      <c r="E148" s="185"/>
      <c r="F148" s="191" t="s">
        <v>174</v>
      </c>
      <c r="G148" s="173">
        <v>3</v>
      </c>
      <c r="H148" s="190"/>
      <c r="I148" s="4">
        <v>3</v>
      </c>
      <c r="J148" s="4">
        <v>6.94</v>
      </c>
    </row>
    <row r="149" spans="1:8" s="4" customFormat="1" ht="12" customHeight="1">
      <c r="A149" s="90">
        <f t="shared" si="12"/>
        <v>54</v>
      </c>
      <c r="B149" s="90">
        <f t="shared" si="12"/>
        <v>65</v>
      </c>
      <c r="C149" s="184">
        <v>38369</v>
      </c>
      <c r="D149" s="185">
        <v>6.38</v>
      </c>
      <c r="E149" s="185"/>
      <c r="F149" s="191" t="s">
        <v>125</v>
      </c>
      <c r="G149" s="173">
        <v>1</v>
      </c>
      <c r="H149" s="190"/>
    </row>
    <row r="150" spans="1:8" s="4" customFormat="1" ht="12" customHeight="1">
      <c r="A150" s="90">
        <f t="shared" si="12"/>
        <v>55</v>
      </c>
      <c r="B150" s="90">
        <f t="shared" si="12"/>
        <v>66</v>
      </c>
      <c r="C150" s="184">
        <v>38370</v>
      </c>
      <c r="D150" s="185">
        <v>6.39</v>
      </c>
      <c r="E150" s="185"/>
      <c r="F150" s="191" t="s">
        <v>128</v>
      </c>
      <c r="G150" s="190">
        <v>2</v>
      </c>
      <c r="H150" s="190"/>
    </row>
    <row r="151" spans="1:10" s="4" customFormat="1" ht="12" customHeight="1">
      <c r="A151" s="90">
        <f t="shared" si="12"/>
        <v>56</v>
      </c>
      <c r="B151" s="90">
        <f t="shared" si="12"/>
        <v>67</v>
      </c>
      <c r="C151" s="184">
        <v>38371</v>
      </c>
      <c r="D151" s="185"/>
      <c r="E151" s="185"/>
      <c r="F151" s="191" t="s">
        <v>142</v>
      </c>
      <c r="G151" s="190">
        <v>1</v>
      </c>
      <c r="H151" s="190"/>
      <c r="I151" s="4">
        <v>1</v>
      </c>
      <c r="J151" s="185">
        <v>5.94</v>
      </c>
    </row>
    <row r="152" spans="1:10" s="4" customFormat="1" ht="12" customHeight="1">
      <c r="A152" s="90">
        <f t="shared" si="12"/>
        <v>57</v>
      </c>
      <c r="B152" s="90">
        <f t="shared" si="12"/>
        <v>68</v>
      </c>
      <c r="C152" s="184">
        <v>38371</v>
      </c>
      <c r="D152" s="185">
        <v>6.37</v>
      </c>
      <c r="E152" s="185"/>
      <c r="F152" s="191" t="s">
        <v>125</v>
      </c>
      <c r="G152" s="173">
        <v>1</v>
      </c>
      <c r="H152" s="190"/>
      <c r="J152" s="185"/>
    </row>
    <row r="153" spans="1:10" s="4" customFormat="1" ht="12" customHeight="1">
      <c r="A153" s="90">
        <f t="shared" si="12"/>
        <v>58</v>
      </c>
      <c r="B153" s="90">
        <f t="shared" si="12"/>
        <v>69</v>
      </c>
      <c r="C153" s="184">
        <v>38374</v>
      </c>
      <c r="D153" s="185"/>
      <c r="E153" s="185"/>
      <c r="F153" s="191" t="s">
        <v>161</v>
      </c>
      <c r="G153" s="173">
        <v>1</v>
      </c>
      <c r="H153" s="190"/>
      <c r="I153" s="4">
        <v>1</v>
      </c>
      <c r="J153" s="185">
        <v>7</v>
      </c>
    </row>
    <row r="154" spans="1:8" s="4" customFormat="1" ht="12" customHeight="1">
      <c r="A154" s="90">
        <f t="shared" si="12"/>
        <v>59</v>
      </c>
      <c r="B154" s="90">
        <f t="shared" si="12"/>
        <v>70</v>
      </c>
      <c r="C154" s="184">
        <v>38374</v>
      </c>
      <c r="D154" s="185">
        <v>6.4</v>
      </c>
      <c r="E154" s="185"/>
      <c r="F154" s="191" t="s">
        <v>127</v>
      </c>
      <c r="G154" s="190">
        <v>2</v>
      </c>
      <c r="H154" s="190"/>
    </row>
    <row r="155" spans="1:8" s="4" customFormat="1" ht="12" customHeight="1">
      <c r="A155" s="90">
        <f t="shared" si="12"/>
        <v>60</v>
      </c>
      <c r="B155" s="90">
        <f t="shared" si="12"/>
        <v>71</v>
      </c>
      <c r="C155" s="184">
        <v>38374</v>
      </c>
      <c r="D155" s="185">
        <v>6.42</v>
      </c>
      <c r="E155" s="185"/>
      <c r="F155" s="191" t="s">
        <v>129</v>
      </c>
      <c r="G155" s="173">
        <v>1</v>
      </c>
      <c r="H155" s="190"/>
    </row>
    <row r="156" spans="1:8" s="4" customFormat="1" ht="12" customHeight="1">
      <c r="A156" s="90">
        <f aca="true" t="shared" si="13" ref="A156:A212">1+A155</f>
        <v>61</v>
      </c>
      <c r="B156" s="90">
        <f aca="true" t="shared" si="14" ref="B156:B212">1+B155</f>
        <v>72</v>
      </c>
      <c r="C156" s="184">
        <v>38374</v>
      </c>
      <c r="D156" s="185">
        <v>6.35</v>
      </c>
      <c r="E156" s="185"/>
      <c r="F156" s="191" t="s">
        <v>126</v>
      </c>
      <c r="G156" s="173">
        <v>2</v>
      </c>
      <c r="H156" s="190"/>
    </row>
    <row r="157" spans="1:8" s="4" customFormat="1" ht="12" customHeight="1">
      <c r="A157" s="90">
        <f t="shared" si="13"/>
        <v>62</v>
      </c>
      <c r="B157" s="90">
        <f t="shared" si="14"/>
        <v>73</v>
      </c>
      <c r="C157" s="184">
        <v>38377</v>
      </c>
      <c r="D157" s="185">
        <v>6.44</v>
      </c>
      <c r="E157" s="185"/>
      <c r="F157" s="191" t="s">
        <v>128</v>
      </c>
      <c r="G157" s="190">
        <v>4</v>
      </c>
      <c r="H157" s="190"/>
    </row>
    <row r="158" spans="1:8" s="4" customFormat="1" ht="12" customHeight="1">
      <c r="A158" s="90">
        <f t="shared" si="13"/>
        <v>63</v>
      </c>
      <c r="B158" s="90">
        <f t="shared" si="14"/>
        <v>74</v>
      </c>
      <c r="C158" s="184">
        <v>38378</v>
      </c>
      <c r="D158" s="185">
        <v>6.3</v>
      </c>
      <c r="E158" s="185"/>
      <c r="F158" s="191" t="s">
        <v>146</v>
      </c>
      <c r="G158" s="190">
        <v>2</v>
      </c>
      <c r="H158" s="190"/>
    </row>
    <row r="159" spans="1:10" s="4" customFormat="1" ht="12" customHeight="1">
      <c r="A159" s="90">
        <f t="shared" si="13"/>
        <v>64</v>
      </c>
      <c r="B159" s="90">
        <f t="shared" si="14"/>
        <v>75</v>
      </c>
      <c r="C159" s="184">
        <v>38381</v>
      </c>
      <c r="D159" s="185"/>
      <c r="E159" s="185"/>
      <c r="F159" s="191" t="s">
        <v>161</v>
      </c>
      <c r="G159" s="173">
        <v>1</v>
      </c>
      <c r="H159" s="190"/>
      <c r="I159" s="4">
        <v>1</v>
      </c>
      <c r="J159" s="4">
        <v>6.9</v>
      </c>
    </row>
    <row r="160" spans="1:8" s="4" customFormat="1" ht="12" customHeight="1">
      <c r="A160" s="90">
        <f t="shared" si="13"/>
        <v>65</v>
      </c>
      <c r="B160" s="90">
        <f t="shared" si="14"/>
        <v>76</v>
      </c>
      <c r="C160" s="184">
        <v>38381</v>
      </c>
      <c r="D160" s="185">
        <v>6.46</v>
      </c>
      <c r="E160" s="185"/>
      <c r="F160" s="191" t="s">
        <v>127</v>
      </c>
      <c r="G160" s="190">
        <v>3</v>
      </c>
      <c r="H160" s="190"/>
    </row>
    <row r="161" spans="1:8" s="4" customFormat="1" ht="12" customHeight="1">
      <c r="A161" s="90">
        <f t="shared" si="13"/>
        <v>66</v>
      </c>
      <c r="B161" s="90">
        <f t="shared" si="14"/>
        <v>77</v>
      </c>
      <c r="C161" s="184">
        <v>38382</v>
      </c>
      <c r="D161" s="185">
        <v>6.38</v>
      </c>
      <c r="E161" s="185"/>
      <c r="F161" s="191" t="s">
        <v>146</v>
      </c>
      <c r="G161" s="173">
        <v>1</v>
      </c>
      <c r="H161" s="190"/>
    </row>
    <row r="162" spans="1:8" s="4" customFormat="1" ht="12" customHeight="1">
      <c r="A162" s="90">
        <f t="shared" si="13"/>
        <v>67</v>
      </c>
      <c r="B162" s="90">
        <f t="shared" si="14"/>
        <v>78</v>
      </c>
      <c r="C162" s="184">
        <v>38383</v>
      </c>
      <c r="D162" s="185">
        <v>6.74</v>
      </c>
      <c r="E162" s="185"/>
      <c r="F162" s="191" t="s">
        <v>125</v>
      </c>
      <c r="G162" s="173">
        <v>2</v>
      </c>
      <c r="H162" s="190"/>
    </row>
    <row r="163" spans="1:8" s="4" customFormat="1" ht="12" customHeight="1">
      <c r="A163" s="90">
        <f t="shared" si="13"/>
        <v>68</v>
      </c>
      <c r="B163" s="90">
        <f t="shared" si="14"/>
        <v>79</v>
      </c>
      <c r="C163" s="168">
        <v>38384</v>
      </c>
      <c r="D163" s="185">
        <v>6.39</v>
      </c>
      <c r="E163" s="185"/>
      <c r="F163" s="191" t="s">
        <v>146</v>
      </c>
      <c r="G163" s="173">
        <v>1</v>
      </c>
      <c r="H163" s="190"/>
    </row>
    <row r="164" spans="1:8" s="4" customFormat="1" ht="12" customHeight="1">
      <c r="A164" s="90">
        <f t="shared" si="13"/>
        <v>69</v>
      </c>
      <c r="B164" s="90">
        <f t="shared" si="14"/>
        <v>80</v>
      </c>
      <c r="C164" s="168">
        <v>38384</v>
      </c>
      <c r="D164" s="185">
        <v>6.79</v>
      </c>
      <c r="E164" s="185"/>
      <c r="F164" s="191" t="s">
        <v>128</v>
      </c>
      <c r="G164" s="173">
        <v>4</v>
      </c>
      <c r="H164" s="190"/>
    </row>
    <row r="165" spans="1:8" s="4" customFormat="1" ht="12" customHeight="1">
      <c r="A165" s="90">
        <f t="shared" si="13"/>
        <v>70</v>
      </c>
      <c r="B165" s="90">
        <f t="shared" si="14"/>
        <v>81</v>
      </c>
      <c r="C165" s="168">
        <v>38384</v>
      </c>
      <c r="D165" s="185">
        <v>6.77</v>
      </c>
      <c r="E165" s="185"/>
      <c r="F165" s="191" t="s">
        <v>129</v>
      </c>
      <c r="G165" s="173">
        <v>2</v>
      </c>
      <c r="H165" s="190"/>
    </row>
    <row r="166" spans="1:8" s="4" customFormat="1" ht="12" customHeight="1">
      <c r="A166" s="90">
        <f t="shared" si="13"/>
        <v>71</v>
      </c>
      <c r="B166" s="90">
        <f t="shared" si="14"/>
        <v>82</v>
      </c>
      <c r="C166" s="168">
        <v>38384</v>
      </c>
      <c r="D166" s="170">
        <v>6.73</v>
      </c>
      <c r="E166" s="185"/>
      <c r="F166" s="199" t="s">
        <v>127</v>
      </c>
      <c r="G166" s="173">
        <v>3</v>
      </c>
      <c r="H166" s="190"/>
    </row>
    <row r="167" spans="1:8" s="4" customFormat="1" ht="12" customHeight="1">
      <c r="A167" s="90">
        <f t="shared" si="13"/>
        <v>72</v>
      </c>
      <c r="B167" s="90">
        <f t="shared" si="14"/>
        <v>83</v>
      </c>
      <c r="C167" s="168">
        <v>38388</v>
      </c>
      <c r="D167" s="170">
        <v>6.93</v>
      </c>
      <c r="E167" s="185"/>
      <c r="F167" s="199" t="s">
        <v>170</v>
      </c>
      <c r="G167" s="173">
        <v>1</v>
      </c>
      <c r="H167" s="190"/>
    </row>
    <row r="168" spans="1:8" s="4" customFormat="1" ht="12" customHeight="1">
      <c r="A168" s="90">
        <f t="shared" si="13"/>
        <v>73</v>
      </c>
      <c r="B168" s="90">
        <f t="shared" si="14"/>
        <v>84</v>
      </c>
      <c r="C168" s="168">
        <v>38392</v>
      </c>
      <c r="D168" s="170">
        <v>6.94</v>
      </c>
      <c r="E168" s="185"/>
      <c r="F168" s="199" t="s">
        <v>128</v>
      </c>
      <c r="G168" s="173">
        <v>3</v>
      </c>
      <c r="H168" s="190"/>
    </row>
    <row r="169" spans="1:8" s="4" customFormat="1" ht="12" customHeight="1">
      <c r="A169" s="90">
        <f t="shared" si="13"/>
        <v>74</v>
      </c>
      <c r="B169" s="90">
        <f t="shared" si="14"/>
        <v>85</v>
      </c>
      <c r="C169" s="168">
        <v>38393</v>
      </c>
      <c r="D169" s="170">
        <v>7.3</v>
      </c>
      <c r="E169" s="185"/>
      <c r="F169" s="199" t="s">
        <v>143</v>
      </c>
      <c r="G169" s="173">
        <v>3</v>
      </c>
      <c r="H169" s="190"/>
    </row>
    <row r="170" spans="1:8" s="4" customFormat="1" ht="12" customHeight="1">
      <c r="A170" s="90">
        <f t="shared" si="13"/>
        <v>75</v>
      </c>
      <c r="B170" s="90">
        <f t="shared" si="14"/>
        <v>86</v>
      </c>
      <c r="C170" s="168">
        <v>38393</v>
      </c>
      <c r="D170" s="170">
        <v>7.04</v>
      </c>
      <c r="E170" s="185"/>
      <c r="F170" s="199" t="s">
        <v>127</v>
      </c>
      <c r="G170" s="173">
        <v>1</v>
      </c>
      <c r="H170" s="190"/>
    </row>
    <row r="171" spans="1:8" s="4" customFormat="1" ht="12" customHeight="1">
      <c r="A171" s="90">
        <f t="shared" si="13"/>
        <v>76</v>
      </c>
      <c r="B171" s="90">
        <f t="shared" si="14"/>
        <v>87</v>
      </c>
      <c r="C171" s="184">
        <v>38395</v>
      </c>
      <c r="D171" s="185">
        <v>6.83</v>
      </c>
      <c r="E171" s="185"/>
      <c r="F171" s="199" t="s">
        <v>146</v>
      </c>
      <c r="G171" s="173">
        <v>1</v>
      </c>
      <c r="H171" s="190"/>
    </row>
    <row r="172" spans="1:10" s="4" customFormat="1" ht="12" customHeight="1">
      <c r="A172" s="90">
        <f t="shared" si="13"/>
        <v>77</v>
      </c>
      <c r="B172" s="90">
        <f t="shared" si="14"/>
        <v>88</v>
      </c>
      <c r="C172" s="184">
        <v>38395</v>
      </c>
      <c r="D172" s="185"/>
      <c r="E172" s="185"/>
      <c r="F172" s="199" t="s">
        <v>174</v>
      </c>
      <c r="G172" s="173">
        <v>2</v>
      </c>
      <c r="H172" s="190"/>
      <c r="I172" s="4">
        <v>2</v>
      </c>
      <c r="J172" s="4">
        <v>7.55</v>
      </c>
    </row>
    <row r="173" spans="1:8" s="4" customFormat="1" ht="12" customHeight="1">
      <c r="A173" s="90">
        <f t="shared" si="13"/>
        <v>78</v>
      </c>
      <c r="B173" s="90">
        <f t="shared" si="14"/>
        <v>89</v>
      </c>
      <c r="C173" s="184">
        <v>38395</v>
      </c>
      <c r="D173" s="185">
        <v>6.8</v>
      </c>
      <c r="E173" s="185"/>
      <c r="F173" s="199" t="s">
        <v>146</v>
      </c>
      <c r="G173" s="173">
        <v>1</v>
      </c>
      <c r="H173" s="190"/>
    </row>
    <row r="174" spans="1:10" s="4" customFormat="1" ht="12" customHeight="1">
      <c r="A174" s="90">
        <f t="shared" si="13"/>
        <v>79</v>
      </c>
      <c r="B174" s="90">
        <f t="shared" si="14"/>
        <v>90</v>
      </c>
      <c r="C174" s="184">
        <v>38396</v>
      </c>
      <c r="D174" s="185">
        <v>6.73</v>
      </c>
      <c r="E174" s="185"/>
      <c r="F174" s="199" t="s">
        <v>128</v>
      </c>
      <c r="G174" s="173">
        <v>2</v>
      </c>
      <c r="H174" s="190"/>
      <c r="J174" s="185">
        <v>6.73</v>
      </c>
    </row>
    <row r="175" spans="1:10" s="4" customFormat="1" ht="12" customHeight="1">
      <c r="A175" s="90">
        <f t="shared" si="13"/>
        <v>80</v>
      </c>
      <c r="B175" s="90">
        <f t="shared" si="14"/>
        <v>91</v>
      </c>
      <c r="C175" s="184">
        <v>38396</v>
      </c>
      <c r="D175" s="185">
        <v>6.8</v>
      </c>
      <c r="E175" s="185"/>
      <c r="F175" s="199" t="s">
        <v>146</v>
      </c>
      <c r="G175" s="173">
        <v>1</v>
      </c>
      <c r="H175" s="190"/>
      <c r="J175" s="185"/>
    </row>
    <row r="176" spans="1:8" s="4" customFormat="1" ht="12" customHeight="1">
      <c r="A176" s="90">
        <f t="shared" si="13"/>
        <v>81</v>
      </c>
      <c r="B176" s="90">
        <f t="shared" si="14"/>
        <v>92</v>
      </c>
      <c r="C176" s="168">
        <v>38397</v>
      </c>
      <c r="D176" s="170">
        <v>6.96</v>
      </c>
      <c r="E176" s="185"/>
      <c r="F176" s="199" t="s">
        <v>127</v>
      </c>
      <c r="G176" s="173">
        <v>1</v>
      </c>
      <c r="H176" s="190"/>
    </row>
    <row r="177" spans="1:8" s="4" customFormat="1" ht="12" customHeight="1">
      <c r="A177" s="90">
        <f t="shared" si="13"/>
        <v>82</v>
      </c>
      <c r="B177" s="90">
        <f t="shared" si="14"/>
        <v>93</v>
      </c>
      <c r="C177" s="168">
        <v>38397</v>
      </c>
      <c r="D177" s="170">
        <v>7.31</v>
      </c>
      <c r="E177" s="185"/>
      <c r="F177" s="199" t="s">
        <v>125</v>
      </c>
      <c r="G177" s="173">
        <v>2</v>
      </c>
      <c r="H177" s="190"/>
    </row>
    <row r="178" spans="1:8" s="4" customFormat="1" ht="12" customHeight="1">
      <c r="A178" s="90">
        <f t="shared" si="13"/>
        <v>83</v>
      </c>
      <c r="B178" s="90">
        <f t="shared" si="14"/>
        <v>94</v>
      </c>
      <c r="C178" s="168">
        <v>38398</v>
      </c>
      <c r="D178" s="170">
        <v>6.9</v>
      </c>
      <c r="E178" s="185"/>
      <c r="F178" s="199" t="s">
        <v>146</v>
      </c>
      <c r="G178" s="173">
        <v>1</v>
      </c>
      <c r="H178" s="190"/>
    </row>
    <row r="179" spans="1:8" s="4" customFormat="1" ht="12" customHeight="1">
      <c r="A179" s="90">
        <f t="shared" si="13"/>
        <v>84</v>
      </c>
      <c r="B179" s="90">
        <f t="shared" si="14"/>
        <v>95</v>
      </c>
      <c r="C179" s="168">
        <v>38400</v>
      </c>
      <c r="D179" s="170">
        <v>7.31</v>
      </c>
      <c r="E179" s="185"/>
      <c r="F179" s="199" t="s">
        <v>127</v>
      </c>
      <c r="G179" s="173">
        <v>1</v>
      </c>
      <c r="H179" s="60"/>
    </row>
    <row r="180" spans="1:8" s="4" customFormat="1" ht="12" customHeight="1">
      <c r="A180" s="90">
        <f t="shared" si="13"/>
        <v>85</v>
      </c>
      <c r="B180" s="90">
        <f t="shared" si="14"/>
        <v>96</v>
      </c>
      <c r="C180" s="168">
        <v>38402</v>
      </c>
      <c r="D180" s="170">
        <v>7.38</v>
      </c>
      <c r="E180" s="185"/>
      <c r="F180" s="199" t="s">
        <v>127</v>
      </c>
      <c r="G180" s="173">
        <v>2</v>
      </c>
      <c r="H180" s="60"/>
    </row>
    <row r="181" spans="1:8" s="4" customFormat="1" ht="12" customHeight="1">
      <c r="A181" s="90">
        <f t="shared" si="13"/>
        <v>86</v>
      </c>
      <c r="B181" s="90">
        <f t="shared" si="14"/>
        <v>97</v>
      </c>
      <c r="C181" s="168">
        <v>38402</v>
      </c>
      <c r="D181" s="185">
        <v>7.42</v>
      </c>
      <c r="E181" s="185"/>
      <c r="F181" s="199" t="s">
        <v>161</v>
      </c>
      <c r="G181" s="173">
        <v>3</v>
      </c>
      <c r="H181" s="60"/>
    </row>
    <row r="182" spans="1:8" s="4" customFormat="1" ht="12" customHeight="1">
      <c r="A182" s="90">
        <f t="shared" si="13"/>
        <v>87</v>
      </c>
      <c r="B182" s="90">
        <f t="shared" si="14"/>
        <v>98</v>
      </c>
      <c r="C182" s="168">
        <v>38402</v>
      </c>
      <c r="D182" s="185">
        <v>7.35</v>
      </c>
      <c r="E182" s="185"/>
      <c r="F182" s="199" t="s">
        <v>170</v>
      </c>
      <c r="G182" s="173">
        <v>1</v>
      </c>
      <c r="H182" s="60"/>
    </row>
    <row r="183" spans="1:7" ht="12" customHeight="1">
      <c r="A183" s="90">
        <f t="shared" si="13"/>
        <v>88</v>
      </c>
      <c r="B183" s="90">
        <f t="shared" si="14"/>
        <v>99</v>
      </c>
      <c r="C183" s="210">
        <v>38403</v>
      </c>
      <c r="D183" s="169">
        <v>7.35</v>
      </c>
      <c r="F183" s="199" t="s">
        <v>128</v>
      </c>
      <c r="G183" s="173">
        <v>2</v>
      </c>
    </row>
    <row r="184" spans="1:7" ht="12" customHeight="1">
      <c r="A184" s="90">
        <f t="shared" si="13"/>
        <v>89</v>
      </c>
      <c r="B184" s="90">
        <f t="shared" si="14"/>
        <v>100</v>
      </c>
      <c r="C184" s="168">
        <v>38409</v>
      </c>
      <c r="D184" s="170">
        <v>7.42</v>
      </c>
      <c r="E184" s="185"/>
      <c r="F184" s="199" t="s">
        <v>127</v>
      </c>
      <c r="G184" s="173">
        <v>3</v>
      </c>
    </row>
    <row r="185" spans="1:7" ht="12" customHeight="1">
      <c r="A185" s="90">
        <f t="shared" si="13"/>
        <v>90</v>
      </c>
      <c r="B185" s="90">
        <f t="shared" si="14"/>
        <v>101</v>
      </c>
      <c r="C185" s="168">
        <v>38409</v>
      </c>
      <c r="D185" s="185">
        <v>7.43</v>
      </c>
      <c r="E185" s="185"/>
      <c r="F185" s="199" t="s">
        <v>125</v>
      </c>
      <c r="G185" s="173">
        <v>1</v>
      </c>
    </row>
    <row r="186" spans="1:10" ht="12" customHeight="1">
      <c r="A186" s="90">
        <f t="shared" si="13"/>
        <v>91</v>
      </c>
      <c r="B186" s="90">
        <f t="shared" si="14"/>
        <v>102</v>
      </c>
      <c r="C186" s="168">
        <v>38409</v>
      </c>
      <c r="E186" s="185"/>
      <c r="F186" s="199" t="s">
        <v>128</v>
      </c>
      <c r="G186" s="173">
        <v>3</v>
      </c>
      <c r="I186">
        <v>3</v>
      </c>
      <c r="J186" s="185">
        <v>7.93</v>
      </c>
    </row>
    <row r="187" spans="1:10" ht="12" customHeight="1">
      <c r="A187" s="90">
        <f t="shared" si="13"/>
        <v>92</v>
      </c>
      <c r="B187" s="90">
        <f t="shared" si="14"/>
        <v>103</v>
      </c>
      <c r="C187" s="184">
        <v>38412</v>
      </c>
      <c r="D187" s="185"/>
      <c r="E187" s="185"/>
      <c r="F187" s="199" t="s">
        <v>146</v>
      </c>
      <c r="G187" s="173">
        <v>1</v>
      </c>
      <c r="I187">
        <v>1</v>
      </c>
      <c r="J187" s="185">
        <v>6.98</v>
      </c>
    </row>
    <row r="188" spans="1:7" ht="12" customHeight="1">
      <c r="A188" s="90">
        <f t="shared" si="13"/>
        <v>93</v>
      </c>
      <c r="B188" s="90">
        <f t="shared" si="14"/>
        <v>104</v>
      </c>
      <c r="C188" s="184">
        <v>38414</v>
      </c>
      <c r="D188" s="185">
        <v>7.88</v>
      </c>
      <c r="E188" s="185"/>
      <c r="F188" s="199" t="s">
        <v>128</v>
      </c>
      <c r="G188" s="173">
        <v>2</v>
      </c>
    </row>
    <row r="189" spans="1:7" ht="12" customHeight="1">
      <c r="A189" s="90">
        <f t="shared" si="13"/>
        <v>94</v>
      </c>
      <c r="B189" s="90">
        <f t="shared" si="14"/>
        <v>105</v>
      </c>
      <c r="C189" s="184">
        <v>38416</v>
      </c>
      <c r="D189" s="185">
        <v>7.73</v>
      </c>
      <c r="E189" s="185"/>
      <c r="F189" s="199" t="s">
        <v>170</v>
      </c>
      <c r="G189" s="173">
        <v>2</v>
      </c>
    </row>
    <row r="190" spans="1:7" ht="12" customHeight="1">
      <c r="A190" s="90">
        <f t="shared" si="13"/>
        <v>95</v>
      </c>
      <c r="B190" s="90">
        <f t="shared" si="14"/>
        <v>106</v>
      </c>
      <c r="C190" s="168">
        <v>38417</v>
      </c>
      <c r="D190" s="170">
        <v>7.74</v>
      </c>
      <c r="E190" s="185"/>
      <c r="F190" s="199" t="s">
        <v>127</v>
      </c>
      <c r="G190" s="173">
        <v>2</v>
      </c>
    </row>
    <row r="191" spans="1:7" ht="12" customHeight="1">
      <c r="A191" s="90">
        <f t="shared" si="13"/>
        <v>96</v>
      </c>
      <c r="B191" s="90">
        <f t="shared" si="14"/>
        <v>107</v>
      </c>
      <c r="C191" s="168">
        <v>38417</v>
      </c>
      <c r="D191" s="170">
        <v>7.71</v>
      </c>
      <c r="E191" s="185"/>
      <c r="F191" s="199" t="s">
        <v>146</v>
      </c>
      <c r="G191" s="173">
        <v>3</v>
      </c>
    </row>
    <row r="192" spans="1:7" ht="12" customHeight="1">
      <c r="A192" s="90">
        <f t="shared" si="13"/>
        <v>97</v>
      </c>
      <c r="B192" s="90">
        <f t="shared" si="14"/>
        <v>108</v>
      </c>
      <c r="C192" s="168">
        <v>38417</v>
      </c>
      <c r="D192" s="170">
        <v>7.65</v>
      </c>
      <c r="E192" s="185"/>
      <c r="F192" s="199" t="s">
        <v>129</v>
      </c>
      <c r="G192" s="173">
        <v>3</v>
      </c>
    </row>
    <row r="193" spans="1:7" ht="12" customHeight="1">
      <c r="A193" s="90">
        <f t="shared" si="13"/>
        <v>98</v>
      </c>
      <c r="B193" s="90">
        <f t="shared" si="14"/>
        <v>109</v>
      </c>
      <c r="C193" s="168">
        <v>38419</v>
      </c>
      <c r="D193" s="170">
        <v>7.9</v>
      </c>
      <c r="E193" s="185"/>
      <c r="F193" s="199" t="s">
        <v>128</v>
      </c>
      <c r="G193" s="173">
        <v>2</v>
      </c>
    </row>
    <row r="194" spans="1:7" ht="12" customHeight="1">
      <c r="A194" s="90">
        <f t="shared" si="13"/>
        <v>99</v>
      </c>
      <c r="B194" s="90">
        <f t="shared" si="14"/>
        <v>110</v>
      </c>
      <c r="C194" s="168">
        <v>38419</v>
      </c>
      <c r="D194" s="170">
        <v>7.76</v>
      </c>
      <c r="E194" s="185"/>
      <c r="F194" s="199" t="s">
        <v>127</v>
      </c>
      <c r="G194" s="173">
        <v>1</v>
      </c>
    </row>
    <row r="195" spans="1:7" ht="12" customHeight="1">
      <c r="A195" s="90">
        <f t="shared" si="13"/>
        <v>100</v>
      </c>
      <c r="B195" s="90">
        <f t="shared" si="14"/>
        <v>111</v>
      </c>
      <c r="C195" s="168">
        <v>38421</v>
      </c>
      <c r="D195" s="170">
        <v>8</v>
      </c>
      <c r="E195" s="185"/>
      <c r="F195" s="199" t="s">
        <v>143</v>
      </c>
      <c r="G195" s="173">
        <v>1</v>
      </c>
    </row>
    <row r="196" spans="1:7" ht="12" customHeight="1">
      <c r="A196" s="90">
        <f t="shared" si="13"/>
        <v>101</v>
      </c>
      <c r="B196" s="90">
        <f t="shared" si="14"/>
        <v>112</v>
      </c>
      <c r="C196" s="168">
        <v>38423</v>
      </c>
      <c r="D196" s="170">
        <v>7.86</v>
      </c>
      <c r="E196" s="185"/>
      <c r="F196" s="199" t="s">
        <v>127</v>
      </c>
      <c r="G196" s="173">
        <v>2</v>
      </c>
    </row>
    <row r="197" spans="1:10" ht="12" customHeight="1">
      <c r="A197" s="90">
        <f t="shared" si="13"/>
        <v>102</v>
      </c>
      <c r="B197" s="90">
        <f t="shared" si="14"/>
        <v>113</v>
      </c>
      <c r="C197" s="168">
        <v>38423</v>
      </c>
      <c r="E197" s="185"/>
      <c r="F197" s="199" t="s">
        <v>125</v>
      </c>
      <c r="G197" s="173">
        <v>2</v>
      </c>
      <c r="I197">
        <v>2</v>
      </c>
      <c r="J197" s="170">
        <v>8.38</v>
      </c>
    </row>
    <row r="198" spans="1:7" ht="12" customHeight="1">
      <c r="A198" s="90">
        <f t="shared" si="13"/>
        <v>103</v>
      </c>
      <c r="B198" s="90">
        <f t="shared" si="14"/>
        <v>114</v>
      </c>
      <c r="C198" s="168">
        <v>38424</v>
      </c>
      <c r="D198" s="170">
        <v>8.03</v>
      </c>
      <c r="E198" s="185"/>
      <c r="F198" s="199" t="s">
        <v>128</v>
      </c>
      <c r="G198" s="173">
        <v>3</v>
      </c>
    </row>
    <row r="199" spans="1:7" ht="12" customHeight="1">
      <c r="A199" s="90">
        <f t="shared" si="13"/>
        <v>104</v>
      </c>
      <c r="B199" s="90">
        <f t="shared" si="14"/>
        <v>115</v>
      </c>
      <c r="C199" s="168">
        <v>38429</v>
      </c>
      <c r="D199" s="170">
        <v>8.26</v>
      </c>
      <c r="E199" s="185"/>
      <c r="F199" s="199" t="s">
        <v>127</v>
      </c>
      <c r="G199" s="173">
        <v>2</v>
      </c>
    </row>
    <row r="200" spans="1:7" ht="12" customHeight="1">
      <c r="A200" s="90">
        <f t="shared" si="13"/>
        <v>105</v>
      </c>
      <c r="B200" s="90">
        <f t="shared" si="14"/>
        <v>116</v>
      </c>
      <c r="C200" s="168">
        <v>38433</v>
      </c>
      <c r="D200" s="170">
        <v>8.41</v>
      </c>
      <c r="E200" s="185"/>
      <c r="F200" s="199" t="s">
        <v>128</v>
      </c>
      <c r="G200" s="173">
        <v>2</v>
      </c>
    </row>
    <row r="201" spans="1:7" ht="12" customHeight="1">
      <c r="A201" s="90">
        <f t="shared" si="13"/>
        <v>106</v>
      </c>
      <c r="B201" s="90">
        <f t="shared" si="14"/>
        <v>117</v>
      </c>
      <c r="C201" s="168">
        <v>38435</v>
      </c>
      <c r="D201" s="170">
        <v>8.49</v>
      </c>
      <c r="E201" s="185"/>
      <c r="F201" s="199" t="s">
        <v>127</v>
      </c>
      <c r="G201" s="173">
        <v>2</v>
      </c>
    </row>
    <row r="202" spans="1:7" ht="12" customHeight="1">
      <c r="A202" s="90">
        <f t="shared" si="13"/>
        <v>107</v>
      </c>
      <c r="B202" s="90">
        <f t="shared" si="14"/>
        <v>118</v>
      </c>
      <c r="C202" s="168">
        <v>38437</v>
      </c>
      <c r="D202" s="170">
        <v>8.52</v>
      </c>
      <c r="E202" s="185"/>
      <c r="F202" s="199" t="s">
        <v>127</v>
      </c>
      <c r="G202" s="173">
        <v>1</v>
      </c>
    </row>
    <row r="203" spans="1:7" ht="12" customHeight="1">
      <c r="A203" s="90">
        <f t="shared" si="13"/>
        <v>108</v>
      </c>
      <c r="B203" s="90">
        <f t="shared" si="14"/>
        <v>119</v>
      </c>
      <c r="C203" s="184">
        <v>38439</v>
      </c>
      <c r="D203" s="185">
        <v>8.41</v>
      </c>
      <c r="E203" s="185"/>
      <c r="F203" s="199" t="s">
        <v>128</v>
      </c>
      <c r="G203" s="173">
        <v>2</v>
      </c>
    </row>
    <row r="204" spans="1:10" ht="12" customHeight="1">
      <c r="A204" s="90">
        <f t="shared" si="13"/>
        <v>109</v>
      </c>
      <c r="B204" s="90">
        <f t="shared" si="14"/>
        <v>120</v>
      </c>
      <c r="C204" s="184">
        <v>38443</v>
      </c>
      <c r="D204" s="185"/>
      <c r="E204" s="185"/>
      <c r="F204" s="199" t="s">
        <v>170</v>
      </c>
      <c r="G204" s="173">
        <v>1</v>
      </c>
      <c r="I204">
        <v>1</v>
      </c>
      <c r="J204">
        <v>8</v>
      </c>
    </row>
    <row r="205" spans="1:7" ht="12" customHeight="1">
      <c r="A205" s="90">
        <f t="shared" si="13"/>
        <v>110</v>
      </c>
      <c r="B205" s="90">
        <f t="shared" si="14"/>
        <v>121</v>
      </c>
      <c r="C205" s="184">
        <v>38447</v>
      </c>
      <c r="D205" s="185">
        <v>8.6</v>
      </c>
      <c r="E205" s="185"/>
      <c r="F205" s="199" t="s">
        <v>128</v>
      </c>
      <c r="G205" s="173">
        <v>2</v>
      </c>
    </row>
    <row r="206" spans="1:7" ht="12" customHeight="1">
      <c r="A206" s="90">
        <f t="shared" si="13"/>
        <v>111</v>
      </c>
      <c r="B206" s="90">
        <f t="shared" si="14"/>
        <v>122</v>
      </c>
      <c r="C206" s="184">
        <v>38451</v>
      </c>
      <c r="D206" s="185">
        <v>8.67</v>
      </c>
      <c r="E206" s="185"/>
      <c r="F206" s="199" t="s">
        <v>196</v>
      </c>
      <c r="G206" s="173">
        <v>2</v>
      </c>
    </row>
    <row r="207" spans="1:7" ht="12" customHeight="1">
      <c r="A207" s="90">
        <f t="shared" si="13"/>
        <v>112</v>
      </c>
      <c r="B207" s="90">
        <f t="shared" si="14"/>
        <v>123</v>
      </c>
      <c r="C207" s="184">
        <v>38452</v>
      </c>
      <c r="D207" s="185">
        <v>8.6</v>
      </c>
      <c r="E207" s="185"/>
      <c r="F207" s="199" t="s">
        <v>128</v>
      </c>
      <c r="G207" s="173">
        <v>2</v>
      </c>
    </row>
    <row r="208" spans="1:7" ht="12" customHeight="1">
      <c r="A208" s="90">
        <f t="shared" si="13"/>
        <v>113</v>
      </c>
      <c r="B208" s="90">
        <f t="shared" si="14"/>
        <v>124</v>
      </c>
      <c r="C208" s="184">
        <v>38453</v>
      </c>
      <c r="D208" s="185">
        <v>9.07</v>
      </c>
      <c r="E208" s="185"/>
      <c r="F208" s="199" t="s">
        <v>126</v>
      </c>
      <c r="G208" s="173">
        <v>2</v>
      </c>
    </row>
    <row r="209" spans="1:7" ht="12" customHeight="1">
      <c r="A209" s="90">
        <f t="shared" si="13"/>
        <v>114</v>
      </c>
      <c r="B209" s="90">
        <f t="shared" si="14"/>
        <v>125</v>
      </c>
      <c r="C209" s="184">
        <v>38457</v>
      </c>
      <c r="D209" s="185">
        <v>8.6</v>
      </c>
      <c r="E209" s="185"/>
      <c r="F209" s="199" t="s">
        <v>128</v>
      </c>
      <c r="G209" s="173">
        <v>2</v>
      </c>
    </row>
    <row r="210" spans="1:7" ht="12" customHeight="1">
      <c r="A210" s="90">
        <f t="shared" si="13"/>
        <v>115</v>
      </c>
      <c r="B210" s="90">
        <f t="shared" si="14"/>
        <v>126</v>
      </c>
      <c r="C210" s="184">
        <v>38464</v>
      </c>
      <c r="D210" s="185">
        <v>9.07</v>
      </c>
      <c r="E210" s="185"/>
      <c r="F210" s="199" t="s">
        <v>128</v>
      </c>
      <c r="G210" s="173">
        <v>2</v>
      </c>
    </row>
    <row r="211" spans="1:7" ht="12" customHeight="1">
      <c r="A211" s="90">
        <f t="shared" si="13"/>
        <v>116</v>
      </c>
      <c r="B211" s="90">
        <f t="shared" si="14"/>
        <v>127</v>
      </c>
      <c r="C211" s="184">
        <v>38469</v>
      </c>
      <c r="D211" s="185">
        <v>9.07</v>
      </c>
      <c r="E211" s="185"/>
      <c r="F211" s="199" t="s">
        <v>128</v>
      </c>
      <c r="G211" s="173">
        <v>2</v>
      </c>
    </row>
    <row r="212" spans="1:10" ht="12" customHeight="1">
      <c r="A212" s="90">
        <f t="shared" si="13"/>
        <v>117</v>
      </c>
      <c r="B212" s="90">
        <f t="shared" si="14"/>
        <v>128</v>
      </c>
      <c r="C212" s="184">
        <v>38483</v>
      </c>
      <c r="D212" s="185"/>
      <c r="E212" s="185"/>
      <c r="F212" s="199" t="s">
        <v>128</v>
      </c>
      <c r="G212" s="173">
        <v>4</v>
      </c>
      <c r="I212">
        <v>4</v>
      </c>
      <c r="J212">
        <v>8.43</v>
      </c>
    </row>
    <row r="213" spans="1:7" ht="12" customHeight="1">
      <c r="A213" s="90"/>
      <c r="C213" s="184"/>
      <c r="D213" s="185"/>
      <c r="E213" s="185"/>
      <c r="F213" s="199"/>
      <c r="G213" s="173"/>
    </row>
    <row r="214" spans="7:9" ht="12.75">
      <c r="G214" s="60">
        <f>SUM(G96:G212)</f>
        <v>217</v>
      </c>
      <c r="I214" s="60">
        <f>SUM(I96:I211)</f>
        <v>31</v>
      </c>
    </row>
    <row r="269" spans="1:11" s="220" customFormat="1" ht="12.75">
      <c r="A269" s="215"/>
      <c r="B269" s="216"/>
      <c r="C269" s="217"/>
      <c r="D269" s="217"/>
      <c r="E269" s="217"/>
      <c r="F269" s="217">
        <v>1</v>
      </c>
      <c r="G269" s="218">
        <v>2</v>
      </c>
      <c r="H269" s="218">
        <v>3</v>
      </c>
      <c r="I269" s="219" t="s">
        <v>187</v>
      </c>
      <c r="J269" s="218"/>
      <c r="K269" s="219"/>
    </row>
    <row r="270" spans="4:6" ht="12.75">
      <c r="D270" s="185">
        <v>10.63</v>
      </c>
      <c r="E270" s="184">
        <v>38276</v>
      </c>
      <c r="F270" s="185">
        <v>10.63</v>
      </c>
    </row>
    <row r="271" spans="4:6" ht="12.75">
      <c r="D271" s="185">
        <v>10.58</v>
      </c>
      <c r="E271" s="184">
        <v>38304</v>
      </c>
      <c r="F271" s="185">
        <v>10.58</v>
      </c>
    </row>
    <row r="272" spans="4:6" ht="12.75">
      <c r="D272" s="185">
        <v>8.61</v>
      </c>
      <c r="E272" s="184">
        <v>38322</v>
      </c>
      <c r="F272" s="185">
        <v>8.61</v>
      </c>
    </row>
    <row r="273" spans="4:6" ht="12.75">
      <c r="D273" s="185">
        <v>8.95</v>
      </c>
      <c r="E273" s="184">
        <v>38323</v>
      </c>
      <c r="F273" s="185">
        <v>8.95</v>
      </c>
    </row>
    <row r="274" spans="4:6" ht="12.75">
      <c r="D274" s="185"/>
      <c r="E274" s="184">
        <v>38331</v>
      </c>
      <c r="F274" s="185"/>
    </row>
    <row r="275" spans="4:6" ht="12.75">
      <c r="D275" s="185"/>
      <c r="E275" s="184">
        <v>38332</v>
      </c>
      <c r="F275" s="185"/>
    </row>
    <row r="276" spans="4:6" ht="12.75">
      <c r="D276" s="185">
        <v>8.1</v>
      </c>
      <c r="E276" s="184">
        <v>38333</v>
      </c>
      <c r="F276" s="185">
        <v>8.1</v>
      </c>
    </row>
    <row r="277" spans="4:6" ht="12.75">
      <c r="D277" s="185">
        <v>7.84</v>
      </c>
      <c r="E277" s="184">
        <v>38336</v>
      </c>
      <c r="F277" s="185">
        <v>7.84</v>
      </c>
    </row>
    <row r="278" spans="4:6" ht="12.75">
      <c r="D278" s="185">
        <v>7.52</v>
      </c>
      <c r="E278" s="184">
        <v>38338</v>
      </c>
      <c r="F278" s="185">
        <v>7.52</v>
      </c>
    </row>
    <row r="279" spans="4:6" ht="12.75">
      <c r="D279" s="104"/>
      <c r="E279" s="184">
        <v>38338</v>
      </c>
      <c r="F279" s="104"/>
    </row>
    <row r="280" spans="4:5" ht="12.75">
      <c r="D280" s="185">
        <v>7.36</v>
      </c>
      <c r="E280" s="184">
        <v>38339</v>
      </c>
    </row>
    <row r="281" spans="4:5" ht="12.75">
      <c r="D281" s="185">
        <v>7.23</v>
      </c>
      <c r="E281" s="184">
        <v>38339</v>
      </c>
    </row>
    <row r="282" spans="4:8" ht="12.75">
      <c r="D282" s="185">
        <v>7.38</v>
      </c>
      <c r="E282" s="184">
        <v>38339</v>
      </c>
      <c r="G282" s="61"/>
      <c r="H282" s="61">
        <f>SUM(D280:D282)/3</f>
        <v>7.323333333333333</v>
      </c>
    </row>
    <row r="283" spans="4:5" ht="12.75">
      <c r="D283" s="185">
        <v>7.3</v>
      </c>
      <c r="E283" s="184">
        <v>38340</v>
      </c>
    </row>
    <row r="284" spans="4:7" ht="12.75">
      <c r="D284" s="185">
        <v>7.08</v>
      </c>
      <c r="E284" s="184">
        <v>38340</v>
      </c>
      <c r="G284" s="61">
        <f>SUM(D283:D284)/2</f>
        <v>7.1899999999999995</v>
      </c>
    </row>
    <row r="285" spans="4:6" ht="12.75">
      <c r="D285" s="185">
        <v>7.4</v>
      </c>
      <c r="E285" s="184">
        <v>38341</v>
      </c>
      <c r="F285" s="185">
        <v>7.4</v>
      </c>
    </row>
    <row r="286" spans="4:5" ht="12.75">
      <c r="D286" s="185">
        <v>6.8</v>
      </c>
      <c r="E286" s="184">
        <v>38345</v>
      </c>
    </row>
    <row r="287" spans="4:7" ht="12.75">
      <c r="D287" s="185">
        <v>6.77</v>
      </c>
      <c r="E287" s="184">
        <v>38345</v>
      </c>
      <c r="G287" s="61">
        <f>SUM(D286:D287)/2</f>
        <v>6.785</v>
      </c>
    </row>
    <row r="288" spans="4:5" ht="12.75">
      <c r="D288" s="185">
        <v>6.78</v>
      </c>
      <c r="E288" s="184">
        <v>38347</v>
      </c>
    </row>
    <row r="289" spans="4:7" ht="12.75">
      <c r="D289" s="185">
        <v>6.75</v>
      </c>
      <c r="E289" s="184">
        <v>38347</v>
      </c>
      <c r="G289" s="61">
        <f>SUM(D288:D289)/2</f>
        <v>6.765000000000001</v>
      </c>
    </row>
    <row r="290" spans="4:5" ht="12.75">
      <c r="D290" s="185">
        <v>6.79</v>
      </c>
      <c r="E290" s="184">
        <v>38348</v>
      </c>
    </row>
    <row r="291" spans="4:7" ht="12.75">
      <c r="D291" s="185">
        <v>7.03</v>
      </c>
      <c r="E291" s="184">
        <v>38348</v>
      </c>
      <c r="G291" s="61">
        <f>SUM(D290:D291)/2</f>
        <v>6.91</v>
      </c>
    </row>
    <row r="292" spans="4:5" ht="12.75">
      <c r="D292" s="104"/>
      <c r="E292" s="184">
        <v>38349</v>
      </c>
    </row>
    <row r="293" spans="4:5" ht="12.75">
      <c r="D293" s="185">
        <v>6.7</v>
      </c>
      <c r="E293" s="184">
        <v>38350</v>
      </c>
    </row>
    <row r="294" spans="4:5" ht="12.75">
      <c r="D294" s="185">
        <v>6.83</v>
      </c>
      <c r="E294" s="184">
        <v>38350</v>
      </c>
    </row>
    <row r="295" spans="4:5" ht="12.75">
      <c r="D295" s="185">
        <v>6.77</v>
      </c>
      <c r="E295" s="184">
        <v>38350</v>
      </c>
    </row>
    <row r="296" spans="4:9" ht="12.75">
      <c r="D296" s="185">
        <v>6.77</v>
      </c>
      <c r="E296" s="184">
        <v>38350</v>
      </c>
      <c r="I296" s="1">
        <f>SUM(D293:D296)/4</f>
        <v>6.7675</v>
      </c>
    </row>
    <row r="297" spans="4:5" ht="12.75">
      <c r="D297" s="185">
        <v>6.66</v>
      </c>
      <c r="E297" s="184">
        <v>38351</v>
      </c>
    </row>
    <row r="298" spans="4:5" ht="12.75">
      <c r="D298" s="185">
        <v>6.64</v>
      </c>
      <c r="E298" s="184">
        <v>38351</v>
      </c>
    </row>
    <row r="299" spans="4:5" ht="12.75">
      <c r="D299" s="185">
        <v>6.74</v>
      </c>
      <c r="E299" s="184">
        <v>38351</v>
      </c>
    </row>
    <row r="300" spans="4:9" ht="12.75">
      <c r="D300" s="185">
        <v>6.72</v>
      </c>
      <c r="E300" s="184">
        <v>38351</v>
      </c>
      <c r="I300" s="1">
        <f>SUM(D297:D300)/4</f>
        <v>6.6899999999999995</v>
      </c>
    </row>
    <row r="301" spans="4:5" ht="12.75">
      <c r="D301" s="185">
        <v>6.73</v>
      </c>
      <c r="E301" s="184">
        <v>38353</v>
      </c>
    </row>
    <row r="302" spans="4:5" ht="12.75">
      <c r="D302" s="185">
        <v>6.6</v>
      </c>
      <c r="E302" s="184">
        <v>38353</v>
      </c>
    </row>
    <row r="303" spans="4:5" ht="12.75">
      <c r="D303" s="185"/>
      <c r="E303" s="184">
        <v>38353</v>
      </c>
    </row>
    <row r="304" spans="4:5" ht="12.75">
      <c r="D304" s="185"/>
      <c r="E304" s="184">
        <v>38353</v>
      </c>
    </row>
    <row r="305" spans="4:5" ht="12.75">
      <c r="D305" s="185">
        <v>6.8</v>
      </c>
      <c r="E305" s="184">
        <v>38353</v>
      </c>
    </row>
    <row r="306" spans="4:5" ht="12.75">
      <c r="D306" s="185">
        <v>6.45</v>
      </c>
      <c r="E306" s="184">
        <v>38353</v>
      </c>
    </row>
    <row r="307" spans="4:9" ht="12.75">
      <c r="D307" s="185">
        <v>6.73</v>
      </c>
      <c r="E307" s="184">
        <v>38353</v>
      </c>
      <c r="I307" s="1">
        <f>SUM(D301:D307)/5</f>
        <v>6.662000000000001</v>
      </c>
    </row>
    <row r="308" spans="4:5" ht="12.75">
      <c r="D308" s="185">
        <v>6.58</v>
      </c>
      <c r="E308" s="184">
        <v>38354</v>
      </c>
    </row>
    <row r="309" spans="4:7" ht="12.75">
      <c r="D309" s="185">
        <v>6.59</v>
      </c>
      <c r="E309" s="184">
        <v>38354</v>
      </c>
      <c r="G309" s="61">
        <f>SUM(D308:D309)/2</f>
        <v>6.585</v>
      </c>
    </row>
    <row r="310" spans="4:6" ht="12.75">
      <c r="D310" s="185">
        <v>6.68</v>
      </c>
      <c r="E310" s="184">
        <v>38356</v>
      </c>
      <c r="F310" s="185">
        <v>6.68</v>
      </c>
    </row>
    <row r="311" spans="4:5" ht="12.75">
      <c r="D311" s="185">
        <v>6.7</v>
      </c>
      <c r="E311" s="184">
        <v>38358</v>
      </c>
    </row>
    <row r="312" spans="4:7" ht="12.75">
      <c r="D312" s="185">
        <v>6.47</v>
      </c>
      <c r="E312" s="184">
        <v>38358</v>
      </c>
      <c r="G312" s="61">
        <f>SUM(D311:D312)/2</f>
        <v>6.585</v>
      </c>
    </row>
    <row r="313" spans="4:5" ht="12.75">
      <c r="D313" s="185">
        <v>6.45</v>
      </c>
      <c r="E313" s="184">
        <v>38360</v>
      </c>
    </row>
    <row r="314" spans="4:7" ht="12.75">
      <c r="D314" s="185">
        <v>6.64</v>
      </c>
      <c r="E314" s="184">
        <v>38360</v>
      </c>
      <c r="G314" s="61">
        <f>SUM(D313:D314)/2</f>
        <v>6.545</v>
      </c>
    </row>
    <row r="315" spans="4:6" ht="12.75">
      <c r="D315" s="185">
        <v>6.37</v>
      </c>
      <c r="E315" s="184">
        <v>38361</v>
      </c>
      <c r="F315" s="185">
        <v>6.37</v>
      </c>
    </row>
    <row r="316" spans="4:5" ht="12.75">
      <c r="D316" s="185">
        <v>6.36</v>
      </c>
      <c r="E316" s="184">
        <v>38363</v>
      </c>
    </row>
    <row r="317" spans="4:7" ht="12.75">
      <c r="D317" s="185">
        <v>6.35</v>
      </c>
      <c r="E317" s="184">
        <v>38363</v>
      </c>
      <c r="G317" s="61">
        <f>SUM(D316:D317)/2</f>
        <v>6.355</v>
      </c>
    </row>
    <row r="318" spans="4:5" ht="12.75">
      <c r="D318" s="185">
        <v>6.41</v>
      </c>
      <c r="E318" s="184">
        <v>38365</v>
      </c>
    </row>
    <row r="319" spans="4:7" ht="12.75">
      <c r="D319" s="185">
        <v>6.7</v>
      </c>
      <c r="E319" s="184">
        <v>38365</v>
      </c>
      <c r="G319" s="61">
        <f>SUM(D318:D319)/2</f>
        <v>6.555</v>
      </c>
    </row>
    <row r="320" spans="4:5" ht="12.75">
      <c r="D320" s="185">
        <v>6.36</v>
      </c>
      <c r="E320" s="184">
        <v>38366</v>
      </c>
    </row>
    <row r="321" spans="4:7" ht="12.75">
      <c r="D321" s="185">
        <v>6.34</v>
      </c>
      <c r="E321" s="184">
        <v>38366</v>
      </c>
      <c r="G321" s="61">
        <f>SUM(D320:D321)/2</f>
        <v>6.35</v>
      </c>
    </row>
    <row r="322" spans="4:5" ht="12.75">
      <c r="D322" s="185"/>
      <c r="E322" s="184">
        <v>38367</v>
      </c>
    </row>
    <row r="323" spans="4:6" ht="12.75">
      <c r="D323" s="185">
        <v>6.38</v>
      </c>
      <c r="E323" s="184">
        <v>38369</v>
      </c>
      <c r="F323" s="185">
        <v>6.38</v>
      </c>
    </row>
    <row r="324" spans="4:6" ht="12.75">
      <c r="D324" s="185">
        <v>6.39</v>
      </c>
      <c r="E324" s="184">
        <v>38370</v>
      </c>
      <c r="F324" s="185">
        <v>6.39</v>
      </c>
    </row>
    <row r="325" spans="4:5" ht="12.75">
      <c r="D325" s="185"/>
      <c r="E325" s="184">
        <v>38371</v>
      </c>
    </row>
    <row r="326" spans="4:6" ht="12.75">
      <c r="D326" s="185">
        <v>6.37</v>
      </c>
      <c r="E326" s="184">
        <v>38371</v>
      </c>
      <c r="F326" s="185">
        <v>6.37</v>
      </c>
    </row>
    <row r="327" spans="4:5" ht="12.75">
      <c r="D327" s="185"/>
      <c r="E327" s="184">
        <v>38374</v>
      </c>
    </row>
    <row r="328" spans="4:5" ht="12.75">
      <c r="D328" s="185">
        <v>6.4</v>
      </c>
      <c r="E328" s="184">
        <v>38374</v>
      </c>
    </row>
    <row r="329" spans="4:7" ht="12.75">
      <c r="D329" s="185">
        <v>6.42</v>
      </c>
      <c r="E329" s="184">
        <v>38374</v>
      </c>
      <c r="G329" s="61">
        <f>SUM(D328:D329)/2</f>
        <v>6.41</v>
      </c>
    </row>
    <row r="330" spans="4:6" ht="12.75">
      <c r="D330" s="185">
        <v>6.44</v>
      </c>
      <c r="E330" s="184">
        <v>38377</v>
      </c>
      <c r="F330" s="185">
        <v>6.44</v>
      </c>
    </row>
    <row r="331" spans="4:6" ht="12.75">
      <c r="D331" s="185">
        <v>6.3</v>
      </c>
      <c r="E331" s="184">
        <v>38378</v>
      </c>
      <c r="F331" s="185">
        <v>6.3</v>
      </c>
    </row>
    <row r="332" spans="4:5" ht="12.75">
      <c r="D332" s="185"/>
      <c r="E332" s="184">
        <v>38381</v>
      </c>
    </row>
    <row r="333" spans="4:6" ht="12.75">
      <c r="D333" s="185">
        <v>6.46</v>
      </c>
      <c r="E333" s="184">
        <v>38381</v>
      </c>
      <c r="F333" s="185">
        <v>6.46</v>
      </c>
    </row>
    <row r="334" spans="4:6" ht="12.75">
      <c r="D334" s="185">
        <v>6.38</v>
      </c>
      <c r="E334" s="184">
        <v>38382</v>
      </c>
      <c r="F334" s="185">
        <v>6.38</v>
      </c>
    </row>
    <row r="335" spans="4:6" ht="12.75">
      <c r="D335" s="185">
        <v>6.74</v>
      </c>
      <c r="E335" s="184">
        <v>38383</v>
      </c>
      <c r="F335" s="185">
        <v>6.74</v>
      </c>
    </row>
    <row r="336" spans="4:5" ht="12.75">
      <c r="D336" s="185">
        <v>6.39</v>
      </c>
      <c r="E336" s="168">
        <v>38384</v>
      </c>
    </row>
    <row r="337" spans="4:5" ht="12.75">
      <c r="D337" s="185">
        <v>6.79</v>
      </c>
      <c r="E337" s="168">
        <v>38384</v>
      </c>
    </row>
    <row r="338" spans="4:5" ht="12.75">
      <c r="D338" s="185">
        <v>6.77</v>
      </c>
      <c r="E338" s="168">
        <v>38384</v>
      </c>
    </row>
    <row r="339" spans="4:9" ht="12.75">
      <c r="D339" s="170">
        <v>6.73</v>
      </c>
      <c r="E339" s="168">
        <v>38384</v>
      </c>
      <c r="I339" s="1">
        <f>SUM(D336:D339)/4</f>
        <v>6.67</v>
      </c>
    </row>
    <row r="340" spans="4:6" ht="12.75">
      <c r="D340" s="170">
        <v>6.93</v>
      </c>
      <c r="E340" s="168">
        <v>38388</v>
      </c>
      <c r="F340" s="170">
        <v>6.93</v>
      </c>
    </row>
    <row r="341" spans="4:6" ht="12.75">
      <c r="D341" s="170">
        <v>6.94</v>
      </c>
      <c r="E341" s="168">
        <v>38392</v>
      </c>
      <c r="F341" s="170">
        <v>6.94</v>
      </c>
    </row>
    <row r="342" spans="4:5" ht="12.75">
      <c r="D342" s="170">
        <v>7.3</v>
      </c>
      <c r="E342" s="168">
        <v>38393</v>
      </c>
    </row>
    <row r="343" spans="4:7" ht="12.75">
      <c r="D343" s="170">
        <v>7.04</v>
      </c>
      <c r="E343" s="168">
        <v>38393</v>
      </c>
      <c r="F343" s="60">
        <v>7.04</v>
      </c>
      <c r="G343" s="61"/>
    </row>
    <row r="344" spans="4:6" ht="12.75">
      <c r="D344" s="185">
        <v>6.83</v>
      </c>
      <c r="E344" s="184">
        <v>38395</v>
      </c>
      <c r="F344" s="185"/>
    </row>
    <row r="345" spans="4:7" ht="12.75">
      <c r="D345" s="185">
        <v>6.8</v>
      </c>
      <c r="E345" s="184">
        <v>38395</v>
      </c>
      <c r="G345" s="61">
        <f>SUM(D344:D345)/2</f>
        <v>6.8149999999999995</v>
      </c>
    </row>
    <row r="346" spans="4:6" ht="12.75">
      <c r="D346" s="185">
        <v>6.73</v>
      </c>
      <c r="E346" s="184">
        <v>38396</v>
      </c>
      <c r="F346" s="185"/>
    </row>
    <row r="347" spans="4:7" ht="12.75">
      <c r="D347" s="185">
        <v>6.8</v>
      </c>
      <c r="E347" s="184">
        <v>38396</v>
      </c>
      <c r="F347" s="185"/>
      <c r="G347" s="61">
        <f>SUM(D346:D347)/2</f>
        <v>6.765000000000001</v>
      </c>
    </row>
    <row r="348" spans="4:5" ht="12.75">
      <c r="D348" s="170">
        <v>6.96</v>
      </c>
      <c r="E348" s="168">
        <v>38397</v>
      </c>
    </row>
    <row r="349" spans="4:7" ht="12.75">
      <c r="D349" s="170">
        <v>7.31</v>
      </c>
      <c r="E349" s="168">
        <v>38397</v>
      </c>
      <c r="G349" s="61">
        <f>SUM(D348:D349)/2</f>
        <v>7.135</v>
      </c>
    </row>
    <row r="350" spans="4:7" ht="12.75">
      <c r="D350" s="170">
        <v>6.9</v>
      </c>
      <c r="E350" s="168">
        <v>38398</v>
      </c>
      <c r="F350" s="170">
        <v>6.9</v>
      </c>
      <c r="G350" s="61"/>
    </row>
    <row r="351" spans="4:6" ht="12.75">
      <c r="D351" s="170">
        <v>7.31</v>
      </c>
      <c r="E351" s="168">
        <v>38400</v>
      </c>
      <c r="F351" s="170">
        <v>7.31</v>
      </c>
    </row>
    <row r="352" spans="4:5" ht="12.75">
      <c r="D352" s="170">
        <v>7.38</v>
      </c>
      <c r="E352" s="168">
        <v>38402</v>
      </c>
    </row>
    <row r="353" spans="4:5" ht="12.75">
      <c r="D353" s="185">
        <v>7.42</v>
      </c>
      <c r="E353" s="168">
        <v>38402</v>
      </c>
    </row>
    <row r="354" spans="4:8" ht="12.75">
      <c r="D354" s="185">
        <v>7.35</v>
      </c>
      <c r="E354" s="168">
        <v>38402</v>
      </c>
      <c r="H354" s="61">
        <f>SUM(D352:D354)/3</f>
        <v>7.383333333333333</v>
      </c>
    </row>
    <row r="355" spans="4:6" ht="12.75">
      <c r="D355" s="169">
        <v>7.35</v>
      </c>
      <c r="E355" s="210">
        <v>38403</v>
      </c>
      <c r="F355" s="169">
        <v>7.35</v>
      </c>
    </row>
    <row r="356" spans="4:5" ht="12.75">
      <c r="D356" s="170">
        <v>7.42</v>
      </c>
      <c r="E356" s="168">
        <v>38409</v>
      </c>
    </row>
    <row r="357" spans="4:5" ht="12.75">
      <c r="D357" s="185">
        <v>7.4</v>
      </c>
      <c r="E357" s="168">
        <v>38409</v>
      </c>
    </row>
    <row r="358" spans="4:8" ht="12.75">
      <c r="D358" s="185">
        <v>7.93</v>
      </c>
      <c r="E358" s="168">
        <v>38409</v>
      </c>
      <c r="G358" s="61"/>
      <c r="H358" s="61">
        <f>SUM(D356:D358)/3</f>
        <v>7.583333333333333</v>
      </c>
    </row>
    <row r="359" spans="4:8" ht="12.75">
      <c r="D359" s="185">
        <v>7</v>
      </c>
      <c r="E359" s="184">
        <v>38412</v>
      </c>
      <c r="G359" s="61"/>
      <c r="H359" s="61"/>
    </row>
    <row r="360" spans="4:6" ht="12.75">
      <c r="D360" s="185">
        <v>7.88</v>
      </c>
      <c r="E360" s="184">
        <v>38414</v>
      </c>
      <c r="F360" s="185">
        <v>7.88</v>
      </c>
    </row>
    <row r="361" spans="4:6" ht="12.75">
      <c r="D361" s="185">
        <v>7.73</v>
      </c>
      <c r="E361" s="184">
        <v>38416</v>
      </c>
      <c r="F361" s="185">
        <v>7.73</v>
      </c>
    </row>
    <row r="362" spans="4:5" ht="12.75">
      <c r="D362" s="170">
        <v>7.74</v>
      </c>
      <c r="E362" s="168">
        <v>38417</v>
      </c>
    </row>
    <row r="363" spans="4:5" ht="12.75">
      <c r="D363" s="170">
        <v>7.7</v>
      </c>
      <c r="E363" s="168">
        <v>38417</v>
      </c>
    </row>
    <row r="364" spans="4:8" ht="12.75">
      <c r="D364" s="170">
        <v>7.65</v>
      </c>
      <c r="E364" s="168">
        <v>38417</v>
      </c>
      <c r="G364" s="61"/>
      <c r="H364" s="61">
        <f>SUM(D362:D364)/3</f>
        <v>7.696666666666668</v>
      </c>
    </row>
    <row r="365" spans="4:6" ht="12.75">
      <c r="D365" s="170">
        <v>7.76</v>
      </c>
      <c r="E365" s="168">
        <v>38419</v>
      </c>
      <c r="F365" s="170">
        <v>7.76</v>
      </c>
    </row>
    <row r="366" spans="4:6" ht="12.75">
      <c r="D366" s="170">
        <v>8</v>
      </c>
      <c r="E366" s="168">
        <v>38421</v>
      </c>
      <c r="F366" s="170">
        <v>8</v>
      </c>
    </row>
    <row r="367" spans="4:6" ht="12.75">
      <c r="D367" s="170">
        <v>7.86</v>
      </c>
      <c r="E367" s="168">
        <v>38423</v>
      </c>
      <c r="F367" s="170"/>
    </row>
    <row r="368" spans="4:7" ht="12.75">
      <c r="D368" s="170">
        <v>8.4</v>
      </c>
      <c r="E368" s="168">
        <v>38423</v>
      </c>
      <c r="G368" s="61">
        <f>SUM(D367:D368)/2</f>
        <v>8.13</v>
      </c>
    </row>
    <row r="369" spans="4:6" ht="12.75">
      <c r="D369" s="170">
        <v>8.26</v>
      </c>
      <c r="E369" s="168">
        <v>38429</v>
      </c>
      <c r="F369" s="170">
        <v>8.26</v>
      </c>
    </row>
  </sheetData>
  <autoFilter ref="F84:F212"/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0:J55"/>
  <sheetViews>
    <sheetView workbookViewId="0" topLeftCell="A25">
      <selection activeCell="B75" sqref="B75"/>
    </sheetView>
  </sheetViews>
  <sheetFormatPr defaultColWidth="11.421875" defaultRowHeight="12.75"/>
  <cols>
    <col min="7" max="7" width="11.421875" style="1" customWidth="1"/>
  </cols>
  <sheetData>
    <row r="10" spans="5:9" ht="12.75">
      <c r="E10">
        <v>1</v>
      </c>
      <c r="F10" s="82">
        <v>38094</v>
      </c>
      <c r="G10" s="1">
        <v>12.2</v>
      </c>
      <c r="H10">
        <v>2</v>
      </c>
      <c r="I10" t="s">
        <v>128</v>
      </c>
    </row>
    <row r="11" spans="5:9" ht="12.75">
      <c r="E11">
        <f>SUM(E10)+1</f>
        <v>2</v>
      </c>
      <c r="F11" s="82">
        <v>38101</v>
      </c>
      <c r="G11" s="1">
        <v>12.48</v>
      </c>
      <c r="H11">
        <v>3</v>
      </c>
      <c r="I11" t="s">
        <v>127</v>
      </c>
    </row>
    <row r="12" spans="5:9" ht="12.75">
      <c r="E12">
        <f aca="true" t="shared" si="0" ref="E12:E53">SUM(E11)+1</f>
        <v>3</v>
      </c>
      <c r="F12" s="82">
        <v>38101</v>
      </c>
      <c r="G12" s="1">
        <v>12.25</v>
      </c>
      <c r="H12">
        <v>2</v>
      </c>
      <c r="I12" t="s">
        <v>128</v>
      </c>
    </row>
    <row r="13" spans="5:9" ht="12.75">
      <c r="E13">
        <f t="shared" si="0"/>
        <v>4</v>
      </c>
      <c r="F13" s="82">
        <v>38101</v>
      </c>
      <c r="G13" s="1">
        <v>12.38</v>
      </c>
      <c r="H13">
        <v>3</v>
      </c>
      <c r="I13" t="s">
        <v>125</v>
      </c>
    </row>
    <row r="14" spans="5:10" ht="12.75">
      <c r="E14">
        <f t="shared" si="0"/>
        <v>5</v>
      </c>
      <c r="F14" s="82">
        <v>38113</v>
      </c>
      <c r="H14">
        <v>1</v>
      </c>
      <c r="I14" t="s">
        <v>128</v>
      </c>
      <c r="J14" t="s">
        <v>80</v>
      </c>
    </row>
    <row r="15" spans="5:9" ht="12.75">
      <c r="E15">
        <f t="shared" si="0"/>
        <v>6</v>
      </c>
      <c r="F15" s="82">
        <v>38121</v>
      </c>
      <c r="G15" s="1">
        <v>12.57</v>
      </c>
      <c r="H15">
        <v>2</v>
      </c>
      <c r="I15" t="s">
        <v>128</v>
      </c>
    </row>
    <row r="16" spans="5:9" ht="12.75">
      <c r="E16">
        <f t="shared" si="0"/>
        <v>7</v>
      </c>
      <c r="F16" s="82">
        <v>38127</v>
      </c>
      <c r="G16" s="1">
        <v>12.61</v>
      </c>
      <c r="H16">
        <v>4</v>
      </c>
      <c r="I16" t="s">
        <v>128</v>
      </c>
    </row>
    <row r="17" spans="5:9" ht="12.75">
      <c r="E17">
        <f t="shared" si="0"/>
        <v>8</v>
      </c>
      <c r="F17" s="82">
        <v>38143</v>
      </c>
      <c r="G17" s="1">
        <v>12.52</v>
      </c>
      <c r="H17">
        <v>3</v>
      </c>
      <c r="I17" t="s">
        <v>128</v>
      </c>
    </row>
    <row r="18" spans="5:9" ht="12.75">
      <c r="E18">
        <f t="shared" si="0"/>
        <v>9</v>
      </c>
      <c r="F18" s="82">
        <v>38164</v>
      </c>
      <c r="G18" s="1">
        <v>12.23</v>
      </c>
      <c r="H18">
        <v>1</v>
      </c>
      <c r="I18" t="s">
        <v>126</v>
      </c>
    </row>
    <row r="19" spans="5:9" ht="12.75">
      <c r="E19">
        <f t="shared" si="0"/>
        <v>10</v>
      </c>
      <c r="F19" s="82">
        <v>38164</v>
      </c>
      <c r="G19" s="1">
        <v>11.71</v>
      </c>
      <c r="H19">
        <v>2</v>
      </c>
      <c r="I19" t="s">
        <v>127</v>
      </c>
    </row>
    <row r="20" spans="5:9" ht="12.75">
      <c r="E20">
        <f t="shared" si="0"/>
        <v>11</v>
      </c>
      <c r="F20" s="82">
        <v>38165</v>
      </c>
      <c r="G20" s="1">
        <v>12.13</v>
      </c>
      <c r="H20">
        <v>4</v>
      </c>
      <c r="I20" t="s">
        <v>128</v>
      </c>
    </row>
    <row r="21" spans="5:9" ht="12.75">
      <c r="E21">
        <f t="shared" si="0"/>
        <v>12</v>
      </c>
      <c r="F21" s="82">
        <v>38172</v>
      </c>
      <c r="G21" s="1">
        <v>11.99</v>
      </c>
      <c r="H21">
        <v>4</v>
      </c>
      <c r="I21" t="s">
        <v>128</v>
      </c>
    </row>
    <row r="22" spans="5:10" ht="12.75">
      <c r="E22">
        <f t="shared" si="0"/>
        <v>13</v>
      </c>
      <c r="F22" s="82">
        <v>38184</v>
      </c>
      <c r="G22" s="1">
        <v>12.24</v>
      </c>
      <c r="H22">
        <v>4</v>
      </c>
      <c r="I22" t="s">
        <v>128</v>
      </c>
      <c r="J22" s="1">
        <v>12.24</v>
      </c>
    </row>
    <row r="23" spans="5:10" ht="12.75">
      <c r="E23">
        <f t="shared" si="0"/>
        <v>14</v>
      </c>
      <c r="F23" s="82">
        <v>38194</v>
      </c>
      <c r="H23">
        <v>1</v>
      </c>
      <c r="I23" t="s">
        <v>127</v>
      </c>
      <c r="J23" t="s">
        <v>80</v>
      </c>
    </row>
    <row r="24" spans="5:9" ht="12.75">
      <c r="E24">
        <f t="shared" si="0"/>
        <v>15</v>
      </c>
      <c r="F24" s="82">
        <v>38195</v>
      </c>
      <c r="G24" s="1">
        <v>11.46</v>
      </c>
      <c r="H24">
        <v>4</v>
      </c>
      <c r="I24" t="s">
        <v>128</v>
      </c>
    </row>
    <row r="25" spans="5:10" ht="12.75">
      <c r="E25">
        <f t="shared" si="0"/>
        <v>16</v>
      </c>
      <c r="F25" s="82">
        <v>38201</v>
      </c>
      <c r="H25">
        <v>1</v>
      </c>
      <c r="I25" t="s">
        <v>127</v>
      </c>
      <c r="J25" t="s">
        <v>80</v>
      </c>
    </row>
    <row r="26" spans="5:9" ht="12.75">
      <c r="E26">
        <f t="shared" si="0"/>
        <v>17</v>
      </c>
      <c r="F26" s="82">
        <v>38210</v>
      </c>
      <c r="G26" s="1">
        <v>11.23</v>
      </c>
      <c r="H26">
        <v>4</v>
      </c>
      <c r="I26" t="s">
        <v>128</v>
      </c>
    </row>
    <row r="27" spans="5:9" ht="12.75">
      <c r="E27">
        <f t="shared" si="0"/>
        <v>18</v>
      </c>
      <c r="F27" s="82">
        <v>38212</v>
      </c>
      <c r="G27" s="1">
        <v>11.04</v>
      </c>
      <c r="H27">
        <v>2</v>
      </c>
      <c r="I27" t="s">
        <v>125</v>
      </c>
    </row>
    <row r="28" spans="5:9" ht="12.75">
      <c r="E28">
        <f t="shared" si="0"/>
        <v>19</v>
      </c>
      <c r="F28" s="82">
        <v>38213</v>
      </c>
      <c r="G28" s="1">
        <v>10.58</v>
      </c>
      <c r="H28">
        <v>2</v>
      </c>
      <c r="I28" t="s">
        <v>128</v>
      </c>
    </row>
    <row r="29" spans="5:9" ht="12.75">
      <c r="E29">
        <f t="shared" si="0"/>
        <v>20</v>
      </c>
      <c r="F29" s="82">
        <v>38214</v>
      </c>
      <c r="G29" s="1">
        <v>11.12</v>
      </c>
      <c r="H29">
        <v>2</v>
      </c>
      <c r="I29" t="s">
        <v>127</v>
      </c>
    </row>
    <row r="30" spans="5:9" ht="12.75">
      <c r="E30">
        <f t="shared" si="0"/>
        <v>21</v>
      </c>
      <c r="F30" s="82">
        <v>38217</v>
      </c>
      <c r="G30" s="1">
        <v>10.1</v>
      </c>
      <c r="H30">
        <v>1</v>
      </c>
      <c r="I30" t="s">
        <v>125</v>
      </c>
    </row>
    <row r="31" spans="5:9" ht="12.75">
      <c r="E31">
        <f t="shared" si="0"/>
        <v>22</v>
      </c>
      <c r="F31" s="82">
        <v>38238</v>
      </c>
      <c r="G31" s="1">
        <v>7.89</v>
      </c>
      <c r="H31">
        <v>3</v>
      </c>
      <c r="I31" t="s">
        <v>128</v>
      </c>
    </row>
    <row r="32" spans="5:9" ht="12.75">
      <c r="E32">
        <f t="shared" si="0"/>
        <v>23</v>
      </c>
      <c r="F32" s="82">
        <v>38239</v>
      </c>
      <c r="G32" s="1">
        <v>7.2</v>
      </c>
      <c r="H32">
        <v>1</v>
      </c>
      <c r="I32" t="s">
        <v>126</v>
      </c>
    </row>
    <row r="33" spans="5:9" ht="12.75">
      <c r="E33">
        <f t="shared" si="0"/>
        <v>24</v>
      </c>
      <c r="F33" s="82">
        <v>38246</v>
      </c>
      <c r="G33" s="1">
        <v>7.27</v>
      </c>
      <c r="H33">
        <v>4</v>
      </c>
      <c r="I33" t="s">
        <v>128</v>
      </c>
    </row>
    <row r="34" spans="5:9" ht="12.75">
      <c r="E34">
        <f t="shared" si="0"/>
        <v>25</v>
      </c>
      <c r="F34" s="82">
        <v>38248</v>
      </c>
      <c r="G34" s="1">
        <v>7.27</v>
      </c>
      <c r="H34">
        <v>4</v>
      </c>
      <c r="I34" t="s">
        <v>128</v>
      </c>
    </row>
    <row r="35" spans="5:9" ht="12.75">
      <c r="E35">
        <f t="shared" si="0"/>
        <v>26</v>
      </c>
      <c r="F35" s="82">
        <v>38252</v>
      </c>
      <c r="G35" s="1">
        <v>6.7</v>
      </c>
      <c r="H35">
        <v>2</v>
      </c>
      <c r="I35" t="s">
        <v>128</v>
      </c>
    </row>
    <row r="36" spans="5:9" ht="12.75">
      <c r="E36">
        <f t="shared" si="0"/>
        <v>27</v>
      </c>
      <c r="F36" s="82">
        <v>38256</v>
      </c>
      <c r="G36" s="1">
        <v>6.77</v>
      </c>
      <c r="H36">
        <v>3</v>
      </c>
      <c r="I36" t="s">
        <v>129</v>
      </c>
    </row>
    <row r="37" spans="5:9" ht="12.75">
      <c r="E37">
        <f t="shared" si="0"/>
        <v>28</v>
      </c>
      <c r="F37" s="82">
        <v>38256</v>
      </c>
      <c r="G37" s="1">
        <v>6.82</v>
      </c>
      <c r="H37">
        <v>2</v>
      </c>
      <c r="I37" t="s">
        <v>127</v>
      </c>
    </row>
    <row r="38" spans="5:9" ht="12.75">
      <c r="E38">
        <f t="shared" si="0"/>
        <v>29</v>
      </c>
      <c r="F38" s="82">
        <v>38256</v>
      </c>
      <c r="G38" s="1">
        <v>6.7</v>
      </c>
      <c r="H38">
        <v>2</v>
      </c>
      <c r="I38" t="s">
        <v>128</v>
      </c>
    </row>
    <row r="39" spans="5:9" ht="12.75">
      <c r="E39">
        <f t="shared" si="0"/>
        <v>30</v>
      </c>
      <c r="F39" s="82">
        <v>38262</v>
      </c>
      <c r="G39" s="1">
        <v>6.7</v>
      </c>
      <c r="H39">
        <v>2</v>
      </c>
      <c r="I39" t="s">
        <v>128</v>
      </c>
    </row>
    <row r="40" spans="5:9" ht="12.75">
      <c r="E40">
        <f t="shared" si="0"/>
        <v>31</v>
      </c>
      <c r="F40" s="82">
        <v>38264</v>
      </c>
      <c r="G40" s="1">
        <v>6.97</v>
      </c>
      <c r="H40">
        <v>2</v>
      </c>
      <c r="I40" t="s">
        <v>125</v>
      </c>
    </row>
    <row r="41" spans="5:9" ht="12.75">
      <c r="E41">
        <f t="shared" si="0"/>
        <v>32</v>
      </c>
      <c r="F41" s="82">
        <v>38270</v>
      </c>
      <c r="G41" s="1">
        <v>6.88</v>
      </c>
      <c r="H41">
        <v>2</v>
      </c>
      <c r="I41" t="s">
        <v>125</v>
      </c>
    </row>
    <row r="42" spans="5:9" ht="12.75">
      <c r="E42">
        <f t="shared" si="0"/>
        <v>33</v>
      </c>
      <c r="F42" s="82">
        <v>38270</v>
      </c>
      <c r="G42" s="1">
        <v>6.76</v>
      </c>
      <c r="H42">
        <v>2</v>
      </c>
      <c r="I42" t="s">
        <v>128</v>
      </c>
    </row>
    <row r="43" spans="5:9" ht="12.75">
      <c r="E43">
        <f t="shared" si="0"/>
        <v>34</v>
      </c>
      <c r="F43" s="82">
        <v>38270</v>
      </c>
      <c r="G43" s="1">
        <v>6.97</v>
      </c>
      <c r="H43">
        <v>1</v>
      </c>
      <c r="I43" t="s">
        <v>126</v>
      </c>
    </row>
    <row r="44" spans="5:9" ht="12.75">
      <c r="E44">
        <f t="shared" si="0"/>
        <v>35</v>
      </c>
      <c r="F44" s="82">
        <v>38271</v>
      </c>
      <c r="G44" s="1">
        <v>6.94</v>
      </c>
      <c r="H44">
        <v>1</v>
      </c>
      <c r="I44" t="s">
        <v>126</v>
      </c>
    </row>
    <row r="45" spans="5:9" ht="12.75">
      <c r="E45">
        <f t="shared" si="0"/>
        <v>36</v>
      </c>
      <c r="F45" s="82">
        <v>38271</v>
      </c>
      <c r="G45" s="1">
        <v>6.8</v>
      </c>
      <c r="H45">
        <v>3</v>
      </c>
      <c r="I45" t="s">
        <v>129</v>
      </c>
    </row>
    <row r="46" spans="5:9" ht="12.75">
      <c r="E46">
        <f t="shared" si="0"/>
        <v>37</v>
      </c>
      <c r="F46" s="82">
        <v>38271</v>
      </c>
      <c r="G46" s="1">
        <v>6.81</v>
      </c>
      <c r="H46">
        <v>4</v>
      </c>
      <c r="I46" t="s">
        <v>127</v>
      </c>
    </row>
    <row r="47" spans="5:9" ht="12.75">
      <c r="E47">
        <f t="shared" si="0"/>
        <v>38</v>
      </c>
      <c r="F47" s="82">
        <v>38274</v>
      </c>
      <c r="G47" s="1">
        <v>6.76</v>
      </c>
      <c r="H47">
        <v>2</v>
      </c>
      <c r="I47" t="s">
        <v>128</v>
      </c>
    </row>
    <row r="48" spans="5:9" ht="12.75">
      <c r="E48">
        <f t="shared" si="0"/>
        <v>39</v>
      </c>
      <c r="F48" s="82">
        <v>38276</v>
      </c>
      <c r="G48" s="1">
        <v>7.05</v>
      </c>
      <c r="H48">
        <v>4</v>
      </c>
      <c r="I48" t="s">
        <v>128</v>
      </c>
    </row>
    <row r="49" spans="5:9" ht="12.75">
      <c r="E49">
        <f t="shared" si="0"/>
        <v>40</v>
      </c>
      <c r="F49" s="82">
        <v>38283</v>
      </c>
      <c r="G49" s="1">
        <v>7.05</v>
      </c>
      <c r="H49">
        <v>4</v>
      </c>
      <c r="I49" t="s">
        <v>128</v>
      </c>
    </row>
    <row r="50" spans="5:9" ht="12.75">
      <c r="E50">
        <f t="shared" si="0"/>
        <v>41</v>
      </c>
      <c r="F50" s="82">
        <v>38289</v>
      </c>
      <c r="G50" s="1">
        <v>7.37</v>
      </c>
      <c r="H50">
        <v>3</v>
      </c>
      <c r="I50" t="s">
        <v>128</v>
      </c>
    </row>
    <row r="51" spans="5:9" ht="12.75">
      <c r="E51">
        <f t="shared" si="0"/>
        <v>42</v>
      </c>
      <c r="F51" s="82">
        <v>38293</v>
      </c>
      <c r="G51" s="1">
        <v>7.48</v>
      </c>
      <c r="H51">
        <v>4</v>
      </c>
      <c r="I51" t="s">
        <v>128</v>
      </c>
    </row>
    <row r="52" spans="5:9" ht="12.75">
      <c r="E52">
        <f t="shared" si="0"/>
        <v>43</v>
      </c>
      <c r="F52" s="82">
        <v>38298</v>
      </c>
      <c r="G52" s="1">
        <v>7.66</v>
      </c>
      <c r="H52">
        <v>4</v>
      </c>
      <c r="I52" t="s">
        <v>128</v>
      </c>
    </row>
    <row r="53" spans="5:9" ht="12.75">
      <c r="E53">
        <f t="shared" si="0"/>
        <v>44</v>
      </c>
      <c r="F53" s="82">
        <v>38304</v>
      </c>
      <c r="G53" s="1">
        <v>8.02</v>
      </c>
      <c r="H53">
        <v>4</v>
      </c>
      <c r="I53" t="s">
        <v>128</v>
      </c>
    </row>
    <row r="55" ht="12.75">
      <c r="H55">
        <f>SUM(H10:H54)</f>
        <v>115</v>
      </c>
    </row>
  </sheetData>
  <autoFilter ref="I10:I53"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9"/>
  <sheetViews>
    <sheetView tabSelected="1" workbookViewId="0" topLeftCell="A2">
      <selection activeCell="A14" sqref="A14"/>
    </sheetView>
  </sheetViews>
  <sheetFormatPr defaultColWidth="11.421875" defaultRowHeight="12.75"/>
  <cols>
    <col min="1" max="1" width="27.28125" style="306" customWidth="1"/>
    <col min="2" max="2" width="9.7109375" style="307" customWidth="1"/>
    <col min="3" max="3" width="24.421875" style="298" customWidth="1"/>
    <col min="4" max="4" width="10.421875" style="298" customWidth="1"/>
    <col min="5" max="5" width="8.421875" style="299" customWidth="1"/>
    <col min="6" max="6" width="12.7109375" style="298" customWidth="1"/>
    <col min="7" max="7" width="10.7109375" style="298" customWidth="1"/>
    <col min="8" max="8" width="12.140625" style="300" customWidth="1"/>
    <col min="9" max="9" width="6.57421875" style="300" customWidth="1"/>
    <col min="10" max="10" width="2.57421875" style="299" customWidth="1"/>
    <col min="11" max="11" width="6.140625" style="300" customWidth="1"/>
    <col min="12" max="12" width="12.7109375" style="301" customWidth="1"/>
    <col min="13" max="13" width="14.00390625" style="300" customWidth="1"/>
    <col min="14" max="14" width="4.421875" style="302" customWidth="1"/>
    <col min="15" max="15" width="13.421875" style="303" customWidth="1"/>
    <col min="16" max="16" width="5.8515625" style="298" customWidth="1"/>
    <col min="17" max="17" width="40.140625" style="298" customWidth="1"/>
    <col min="18" max="16384" width="11.421875" style="298" customWidth="1"/>
  </cols>
  <sheetData>
    <row r="1" spans="1:2" ht="19.5">
      <c r="A1" s="296" t="s">
        <v>0</v>
      </c>
      <c r="B1" s="297"/>
    </row>
    <row r="2" spans="1:2" ht="30.75">
      <c r="A2" s="304" t="s">
        <v>1</v>
      </c>
      <c r="B2" s="305"/>
    </row>
    <row r="4" spans="1:16" ht="18">
      <c r="A4" s="308" t="s">
        <v>273</v>
      </c>
      <c r="B4" s="309"/>
      <c r="D4" s="310" t="s">
        <v>274</v>
      </c>
      <c r="H4" s="301"/>
      <c r="M4" s="301"/>
      <c r="O4" s="311"/>
      <c r="P4" s="312"/>
    </row>
    <row r="5" spans="1:16" s="316" customFormat="1" ht="12.75">
      <c r="A5" s="313"/>
      <c r="B5" s="314"/>
      <c r="C5" s="315"/>
      <c r="E5" s="317"/>
      <c r="F5" s="318"/>
      <c r="G5" s="318"/>
      <c r="H5" s="319"/>
      <c r="I5" s="320"/>
      <c r="J5" s="321"/>
      <c r="K5" s="320"/>
      <c r="L5" s="322"/>
      <c r="M5" s="319"/>
      <c r="N5" s="323"/>
      <c r="O5" s="324"/>
      <c r="P5" s="318"/>
    </row>
    <row r="6" spans="6:16" ht="13.5" thickBot="1">
      <c r="F6" s="325" t="s">
        <v>275</v>
      </c>
      <c r="H6" s="301"/>
      <c r="M6" s="301"/>
      <c r="O6" s="326"/>
      <c r="P6" s="312"/>
    </row>
    <row r="7" spans="1:17" ht="14.25" thickBot="1" thickTop="1">
      <c r="A7" s="327" t="s">
        <v>10</v>
      </c>
      <c r="B7" s="328"/>
      <c r="C7" s="329"/>
      <c r="D7" s="329"/>
      <c r="E7" s="330" t="s">
        <v>11</v>
      </c>
      <c r="F7" s="325" t="s">
        <v>276</v>
      </c>
      <c r="G7" s="331"/>
      <c r="H7" s="332" t="s">
        <v>12</v>
      </c>
      <c r="I7" s="333"/>
      <c r="J7" s="333"/>
      <c r="K7" s="333"/>
      <c r="L7" s="334"/>
      <c r="M7" s="335"/>
      <c r="N7" s="336"/>
      <c r="O7" s="326"/>
      <c r="P7" s="329"/>
      <c r="Q7" s="331"/>
    </row>
    <row r="8" spans="1:17" ht="14.25" thickBot="1" thickTop="1">
      <c r="A8" s="337" t="s">
        <v>14</v>
      </c>
      <c r="B8" s="445" t="s">
        <v>277</v>
      </c>
      <c r="C8" s="338" t="s">
        <v>15</v>
      </c>
      <c r="D8" s="339" t="s">
        <v>16</v>
      </c>
      <c r="E8" s="340" t="s">
        <v>17</v>
      </c>
      <c r="F8" s="341" t="s">
        <v>278</v>
      </c>
      <c r="G8" s="338" t="s">
        <v>18</v>
      </c>
      <c r="H8" s="342" t="s">
        <v>19</v>
      </c>
      <c r="I8" s="343" t="s">
        <v>20</v>
      </c>
      <c r="J8" s="344" t="s">
        <v>21</v>
      </c>
      <c r="K8" s="343" t="s">
        <v>20</v>
      </c>
      <c r="L8" s="345" t="s">
        <v>22</v>
      </c>
      <c r="M8" s="346" t="s">
        <v>23</v>
      </c>
      <c r="N8" s="347" t="s">
        <v>24</v>
      </c>
      <c r="O8" s="348"/>
      <c r="P8" s="339" t="s">
        <v>25</v>
      </c>
      <c r="Q8" s="339" t="s">
        <v>26</v>
      </c>
    </row>
    <row r="9" spans="1:17" ht="15" customHeight="1" thickTop="1">
      <c r="A9" s="349"/>
      <c r="B9" s="350"/>
      <c r="C9" s="351"/>
      <c r="D9" s="352"/>
      <c r="E9" s="353"/>
      <c r="F9" s="354"/>
      <c r="G9" s="351"/>
      <c r="H9" s="355"/>
      <c r="I9" s="356"/>
      <c r="J9" s="357" t="s">
        <v>21</v>
      </c>
      <c r="K9" s="356"/>
      <c r="L9" s="358"/>
      <c r="M9" s="359"/>
      <c r="N9" s="362"/>
      <c r="O9" s="360"/>
      <c r="P9" s="361"/>
      <c r="Q9" s="363"/>
    </row>
    <row r="10" spans="1:17" ht="15" customHeight="1">
      <c r="A10" s="349" t="s">
        <v>34</v>
      </c>
      <c r="B10" s="350">
        <v>2009</v>
      </c>
      <c r="C10" s="351" t="s">
        <v>279</v>
      </c>
      <c r="D10" s="352">
        <v>39962</v>
      </c>
      <c r="E10" s="364">
        <v>0.9548611111111112</v>
      </c>
      <c r="F10" s="365">
        <f aca="true" t="shared" si="0" ref="F10:F73">IF(AND(D10+E10+2415018.5=2415018.5),"-----------------",D10+E10+2415018.5)</f>
        <v>2454981.454861111</v>
      </c>
      <c r="G10" s="363" t="s">
        <v>258</v>
      </c>
      <c r="H10" s="355">
        <v>12.7</v>
      </c>
      <c r="I10" s="356">
        <v>4</v>
      </c>
      <c r="J10" s="357" t="s">
        <v>21</v>
      </c>
      <c r="K10" s="356">
        <v>3</v>
      </c>
      <c r="L10" s="358">
        <v>13.4</v>
      </c>
      <c r="M10" s="366">
        <f aca="true" t="shared" si="1" ref="M10:M70">SUM(H10)+I10/(I10+K10)*(L10-H10)</f>
        <v>13.1</v>
      </c>
      <c r="N10" s="368">
        <v>2.5</v>
      </c>
      <c r="O10" s="367"/>
      <c r="P10" s="361" t="s">
        <v>97</v>
      </c>
      <c r="Q10" s="351"/>
    </row>
    <row r="11" spans="1:17" ht="15" customHeight="1">
      <c r="A11" s="349" t="s">
        <v>280</v>
      </c>
      <c r="B11" s="350">
        <v>2009</v>
      </c>
      <c r="C11" s="351" t="s">
        <v>279</v>
      </c>
      <c r="D11" s="352">
        <v>39935</v>
      </c>
      <c r="E11" s="353">
        <v>0.8680555555555555</v>
      </c>
      <c r="F11" s="365">
        <f t="shared" si="0"/>
        <v>2454954.3680555555</v>
      </c>
      <c r="G11" s="363" t="s">
        <v>258</v>
      </c>
      <c r="H11" s="355"/>
      <c r="I11" s="356"/>
      <c r="J11" s="357" t="s">
        <v>21</v>
      </c>
      <c r="K11" s="356"/>
      <c r="L11" s="358"/>
      <c r="M11" s="366" t="s">
        <v>281</v>
      </c>
      <c r="N11" s="362"/>
      <c r="O11" s="360" t="s">
        <v>282</v>
      </c>
      <c r="P11" s="361" t="s">
        <v>283</v>
      </c>
      <c r="Q11" s="446" t="s">
        <v>284</v>
      </c>
    </row>
    <row r="12" spans="1:17" ht="15" customHeight="1">
      <c r="A12" s="349"/>
      <c r="B12" s="350">
        <v>2009</v>
      </c>
      <c r="C12" s="351" t="s">
        <v>279</v>
      </c>
      <c r="D12" s="352"/>
      <c r="E12" s="364"/>
      <c r="F12" s="365" t="str">
        <f t="shared" si="0"/>
        <v>-----------------</v>
      </c>
      <c r="G12" s="363" t="s">
        <v>258</v>
      </c>
      <c r="H12" s="355"/>
      <c r="I12" s="356"/>
      <c r="J12" s="357" t="s">
        <v>21</v>
      </c>
      <c r="K12" s="356"/>
      <c r="L12" s="358"/>
      <c r="M12" s="366" t="e">
        <f t="shared" si="1"/>
        <v>#DIV/0!</v>
      </c>
      <c r="N12" s="362"/>
      <c r="O12" s="367"/>
      <c r="P12" s="361"/>
      <c r="Q12" s="351"/>
    </row>
    <row r="13" spans="1:17" ht="15" customHeight="1">
      <c r="A13" s="349"/>
      <c r="B13" s="350">
        <v>2009</v>
      </c>
      <c r="C13" s="351" t="s">
        <v>279</v>
      </c>
      <c r="D13" s="352"/>
      <c r="E13" s="364"/>
      <c r="F13" s="365" t="str">
        <f t="shared" si="0"/>
        <v>-----------------</v>
      </c>
      <c r="G13" s="363" t="s">
        <v>258</v>
      </c>
      <c r="H13" s="355"/>
      <c r="I13" s="356"/>
      <c r="J13" s="357" t="s">
        <v>21</v>
      </c>
      <c r="K13" s="356"/>
      <c r="L13" s="358"/>
      <c r="M13" s="366" t="e">
        <f t="shared" si="1"/>
        <v>#DIV/0!</v>
      </c>
      <c r="N13" s="362"/>
      <c r="O13" s="367"/>
      <c r="P13" s="361"/>
      <c r="Q13" s="351"/>
    </row>
    <row r="14" spans="1:17" ht="15" customHeight="1">
      <c r="A14" s="349"/>
      <c r="B14" s="350">
        <v>2009</v>
      </c>
      <c r="C14" s="351" t="s">
        <v>279</v>
      </c>
      <c r="D14" s="352"/>
      <c r="E14" s="364"/>
      <c r="F14" s="365" t="str">
        <f t="shared" si="0"/>
        <v>-----------------</v>
      </c>
      <c r="G14" s="363" t="s">
        <v>258</v>
      </c>
      <c r="H14" s="355"/>
      <c r="I14" s="356"/>
      <c r="J14" s="357" t="s">
        <v>21</v>
      </c>
      <c r="K14" s="356"/>
      <c r="L14" s="358"/>
      <c r="M14" s="366" t="e">
        <f t="shared" si="1"/>
        <v>#DIV/0!</v>
      </c>
      <c r="N14" s="362"/>
      <c r="O14" s="367"/>
      <c r="P14" s="361"/>
      <c r="Q14" s="351"/>
    </row>
    <row r="15" spans="1:17" ht="15" customHeight="1">
      <c r="A15" s="349"/>
      <c r="B15" s="350">
        <v>2009</v>
      </c>
      <c r="C15" s="351" t="s">
        <v>279</v>
      </c>
      <c r="D15" s="352"/>
      <c r="E15" s="364"/>
      <c r="F15" s="365" t="str">
        <f t="shared" si="0"/>
        <v>-----------------</v>
      </c>
      <c r="G15" s="363" t="s">
        <v>258</v>
      </c>
      <c r="H15" s="355"/>
      <c r="I15" s="356"/>
      <c r="J15" s="357" t="s">
        <v>21</v>
      </c>
      <c r="K15" s="356"/>
      <c r="L15" s="358"/>
      <c r="M15" s="366" t="e">
        <f t="shared" si="1"/>
        <v>#DIV/0!</v>
      </c>
      <c r="N15" s="362"/>
      <c r="O15" s="367"/>
      <c r="P15" s="361"/>
      <c r="Q15" s="351"/>
    </row>
    <row r="16" spans="1:17" ht="15" customHeight="1">
      <c r="A16" s="349"/>
      <c r="B16" s="350">
        <v>2009</v>
      </c>
      <c r="C16" s="351" t="s">
        <v>279</v>
      </c>
      <c r="D16" s="352"/>
      <c r="E16" s="364"/>
      <c r="F16" s="365" t="str">
        <f t="shared" si="0"/>
        <v>-----------------</v>
      </c>
      <c r="G16" s="363" t="s">
        <v>258</v>
      </c>
      <c r="H16" s="355"/>
      <c r="I16" s="356"/>
      <c r="J16" s="357" t="s">
        <v>21</v>
      </c>
      <c r="K16" s="356"/>
      <c r="L16" s="358"/>
      <c r="M16" s="366" t="e">
        <f t="shared" si="1"/>
        <v>#DIV/0!</v>
      </c>
      <c r="N16" s="362"/>
      <c r="O16" s="367"/>
      <c r="P16" s="361"/>
      <c r="Q16" s="351"/>
    </row>
    <row r="17" spans="1:17" ht="15" customHeight="1">
      <c r="A17" s="349"/>
      <c r="B17" s="350">
        <v>2009</v>
      </c>
      <c r="C17" s="351" t="s">
        <v>279</v>
      </c>
      <c r="D17" s="352"/>
      <c r="E17" s="364"/>
      <c r="F17" s="365" t="str">
        <f t="shared" si="0"/>
        <v>-----------------</v>
      </c>
      <c r="G17" s="363" t="s">
        <v>258</v>
      </c>
      <c r="H17" s="355"/>
      <c r="I17" s="356"/>
      <c r="J17" s="357" t="s">
        <v>21</v>
      </c>
      <c r="K17" s="356"/>
      <c r="L17" s="358"/>
      <c r="M17" s="366" t="e">
        <f t="shared" si="1"/>
        <v>#DIV/0!</v>
      </c>
      <c r="N17" s="362"/>
      <c r="O17" s="367"/>
      <c r="P17" s="361"/>
      <c r="Q17" s="351"/>
    </row>
    <row r="18" spans="1:17" ht="15" customHeight="1">
      <c r="A18" s="349"/>
      <c r="B18" s="350">
        <v>2009</v>
      </c>
      <c r="C18" s="351" t="s">
        <v>279</v>
      </c>
      <c r="D18" s="352"/>
      <c r="E18" s="364"/>
      <c r="F18" s="365" t="str">
        <f t="shared" si="0"/>
        <v>-----------------</v>
      </c>
      <c r="G18" s="363" t="s">
        <v>258</v>
      </c>
      <c r="H18" s="355"/>
      <c r="I18" s="356"/>
      <c r="J18" s="357" t="s">
        <v>21</v>
      </c>
      <c r="K18" s="356"/>
      <c r="L18" s="358"/>
      <c r="M18" s="366" t="e">
        <f t="shared" si="1"/>
        <v>#DIV/0!</v>
      </c>
      <c r="N18" s="362"/>
      <c r="O18" s="367"/>
      <c r="P18" s="361"/>
      <c r="Q18" s="351"/>
    </row>
    <row r="19" spans="1:17" ht="15" customHeight="1">
      <c r="A19" s="349"/>
      <c r="B19" s="350">
        <v>2009</v>
      </c>
      <c r="C19" s="351" t="s">
        <v>279</v>
      </c>
      <c r="D19" s="352"/>
      <c r="E19" s="364"/>
      <c r="F19" s="365" t="str">
        <f t="shared" si="0"/>
        <v>-----------------</v>
      </c>
      <c r="G19" s="363" t="s">
        <v>258</v>
      </c>
      <c r="H19" s="355"/>
      <c r="I19" s="356"/>
      <c r="J19" s="357" t="s">
        <v>21</v>
      </c>
      <c r="K19" s="356"/>
      <c r="L19" s="358"/>
      <c r="M19" s="366" t="e">
        <f t="shared" si="1"/>
        <v>#DIV/0!</v>
      </c>
      <c r="N19" s="362"/>
      <c r="O19" s="367"/>
      <c r="P19" s="361"/>
      <c r="Q19" s="351"/>
    </row>
    <row r="20" spans="1:17" ht="15" customHeight="1">
      <c r="A20" s="349"/>
      <c r="B20" s="350">
        <v>2009</v>
      </c>
      <c r="C20" s="351" t="s">
        <v>279</v>
      </c>
      <c r="D20" s="352"/>
      <c r="E20" s="353"/>
      <c r="F20" s="365" t="str">
        <f t="shared" si="0"/>
        <v>-----------------</v>
      </c>
      <c r="G20" s="363" t="s">
        <v>258</v>
      </c>
      <c r="H20" s="355"/>
      <c r="I20" s="356"/>
      <c r="J20" s="357" t="s">
        <v>21</v>
      </c>
      <c r="K20" s="356"/>
      <c r="L20" s="358"/>
      <c r="M20" s="366" t="e">
        <f t="shared" si="1"/>
        <v>#DIV/0!</v>
      </c>
      <c r="N20" s="362"/>
      <c r="O20" s="367"/>
      <c r="P20" s="361"/>
      <c r="Q20" s="351"/>
    </row>
    <row r="21" spans="1:17" ht="15" customHeight="1">
      <c r="A21" s="349"/>
      <c r="B21" s="350">
        <v>2009</v>
      </c>
      <c r="C21" s="351" t="s">
        <v>279</v>
      </c>
      <c r="D21" s="352"/>
      <c r="E21" s="353"/>
      <c r="F21" s="365" t="str">
        <f t="shared" si="0"/>
        <v>-----------------</v>
      </c>
      <c r="G21" s="363" t="s">
        <v>258</v>
      </c>
      <c r="H21" s="355"/>
      <c r="I21" s="356"/>
      <c r="J21" s="357" t="s">
        <v>21</v>
      </c>
      <c r="K21" s="356"/>
      <c r="L21" s="358"/>
      <c r="M21" s="366" t="e">
        <f t="shared" si="1"/>
        <v>#DIV/0!</v>
      </c>
      <c r="N21" s="362"/>
      <c r="O21" s="367"/>
      <c r="P21" s="361"/>
      <c r="Q21" s="351"/>
    </row>
    <row r="22" spans="1:17" ht="15" customHeight="1">
      <c r="A22" s="349"/>
      <c r="B22" s="350">
        <v>2009</v>
      </c>
      <c r="C22" s="351" t="s">
        <v>279</v>
      </c>
      <c r="D22" s="352"/>
      <c r="E22" s="353"/>
      <c r="F22" s="365" t="str">
        <f t="shared" si="0"/>
        <v>-----------------</v>
      </c>
      <c r="G22" s="363" t="s">
        <v>258</v>
      </c>
      <c r="H22" s="355"/>
      <c r="I22" s="356"/>
      <c r="J22" s="357" t="s">
        <v>21</v>
      </c>
      <c r="K22" s="356"/>
      <c r="L22" s="358"/>
      <c r="M22" s="366" t="e">
        <f t="shared" si="1"/>
        <v>#DIV/0!</v>
      </c>
      <c r="N22" s="362"/>
      <c r="O22" s="367"/>
      <c r="P22" s="361"/>
      <c r="Q22" s="351"/>
    </row>
    <row r="23" spans="1:17" ht="15" customHeight="1">
      <c r="A23" s="349"/>
      <c r="B23" s="350">
        <v>2009</v>
      </c>
      <c r="C23" s="351" t="s">
        <v>279</v>
      </c>
      <c r="D23" s="352"/>
      <c r="E23" s="353"/>
      <c r="F23" s="365" t="str">
        <f t="shared" si="0"/>
        <v>-----------------</v>
      </c>
      <c r="G23" s="363" t="s">
        <v>258</v>
      </c>
      <c r="H23" s="369"/>
      <c r="I23" s="370"/>
      <c r="J23" s="357" t="s">
        <v>21</v>
      </c>
      <c r="K23" s="370"/>
      <c r="L23" s="371"/>
      <c r="M23" s="366" t="e">
        <f t="shared" si="1"/>
        <v>#DIV/0!</v>
      </c>
      <c r="N23" s="372"/>
      <c r="O23" s="373"/>
      <c r="P23" s="374"/>
      <c r="Q23" s="363"/>
    </row>
    <row r="24" spans="1:17" ht="15" customHeight="1">
      <c r="A24" s="349"/>
      <c r="B24" s="350">
        <v>2009</v>
      </c>
      <c r="C24" s="351" t="s">
        <v>279</v>
      </c>
      <c r="D24" s="352"/>
      <c r="E24" s="353"/>
      <c r="F24" s="365" t="str">
        <f t="shared" si="0"/>
        <v>-----------------</v>
      </c>
      <c r="G24" s="363" t="s">
        <v>258</v>
      </c>
      <c r="H24" s="369"/>
      <c r="I24" s="370"/>
      <c r="J24" s="357" t="s">
        <v>21</v>
      </c>
      <c r="K24" s="370"/>
      <c r="L24" s="371"/>
      <c r="M24" s="366" t="e">
        <f t="shared" si="1"/>
        <v>#DIV/0!</v>
      </c>
      <c r="N24" s="372"/>
      <c r="O24" s="375"/>
      <c r="P24" s="374"/>
      <c r="Q24" s="363"/>
    </row>
    <row r="25" spans="1:17" ht="15" customHeight="1">
      <c r="A25" s="349"/>
      <c r="B25" s="350">
        <v>2009</v>
      </c>
      <c r="C25" s="351" t="s">
        <v>279</v>
      </c>
      <c r="D25" s="352"/>
      <c r="E25" s="353"/>
      <c r="F25" s="365" t="str">
        <f t="shared" si="0"/>
        <v>-----------------</v>
      </c>
      <c r="G25" s="363" t="s">
        <v>258</v>
      </c>
      <c r="H25" s="369"/>
      <c r="I25" s="370"/>
      <c r="J25" s="357" t="s">
        <v>21</v>
      </c>
      <c r="K25" s="370"/>
      <c r="L25" s="371"/>
      <c r="M25" s="366" t="e">
        <f t="shared" si="1"/>
        <v>#DIV/0!</v>
      </c>
      <c r="N25" s="372"/>
      <c r="O25" s="373"/>
      <c r="P25" s="374"/>
      <c r="Q25" s="363"/>
    </row>
    <row r="26" spans="1:17" ht="15" customHeight="1">
      <c r="A26" s="349"/>
      <c r="B26" s="350">
        <v>2009</v>
      </c>
      <c r="C26" s="351" t="s">
        <v>279</v>
      </c>
      <c r="D26" s="352"/>
      <c r="E26" s="353"/>
      <c r="F26" s="365" t="str">
        <f t="shared" si="0"/>
        <v>-----------------</v>
      </c>
      <c r="G26" s="363" t="s">
        <v>258</v>
      </c>
      <c r="H26" s="369"/>
      <c r="I26" s="370"/>
      <c r="J26" s="357" t="s">
        <v>21</v>
      </c>
      <c r="K26" s="370"/>
      <c r="L26" s="371"/>
      <c r="M26" s="366" t="e">
        <f t="shared" si="1"/>
        <v>#DIV/0!</v>
      </c>
      <c r="N26" s="372"/>
      <c r="O26" s="373"/>
      <c r="P26" s="374"/>
      <c r="Q26" s="363"/>
    </row>
    <row r="27" spans="1:17" ht="15" customHeight="1">
      <c r="A27" s="376"/>
      <c r="B27" s="350">
        <v>2009</v>
      </c>
      <c r="C27" s="351" t="s">
        <v>279</v>
      </c>
      <c r="D27" s="377"/>
      <c r="E27" s="378"/>
      <c r="F27" s="365" t="str">
        <f t="shared" si="0"/>
        <v>-----------------</v>
      </c>
      <c r="G27" s="363" t="s">
        <v>258</v>
      </c>
      <c r="H27" s="379"/>
      <c r="I27" s="380"/>
      <c r="J27" s="357" t="s">
        <v>21</v>
      </c>
      <c r="K27" s="381"/>
      <c r="L27" s="382"/>
      <c r="M27" s="366" t="e">
        <f t="shared" si="1"/>
        <v>#DIV/0!</v>
      </c>
      <c r="N27" s="383"/>
      <c r="O27" s="384"/>
      <c r="P27" s="385"/>
      <c r="Q27" s="385"/>
    </row>
    <row r="28" spans="1:17" ht="15" customHeight="1">
      <c r="A28" s="386"/>
      <c r="B28" s="350">
        <v>2009</v>
      </c>
      <c r="C28" s="351" t="s">
        <v>279</v>
      </c>
      <c r="D28" s="387"/>
      <c r="E28" s="388"/>
      <c r="F28" s="365" t="str">
        <f t="shared" si="0"/>
        <v>-----------------</v>
      </c>
      <c r="G28" s="363" t="s">
        <v>258</v>
      </c>
      <c r="H28" s="369"/>
      <c r="I28" s="370"/>
      <c r="J28" s="357" t="s">
        <v>21</v>
      </c>
      <c r="K28" s="370"/>
      <c r="L28" s="371"/>
      <c r="M28" s="366" t="e">
        <f t="shared" si="1"/>
        <v>#DIV/0!</v>
      </c>
      <c r="N28" s="372"/>
      <c r="O28" s="389"/>
      <c r="P28" s="390"/>
      <c r="Q28" s="363"/>
    </row>
    <row r="29" spans="1:17" ht="15" customHeight="1">
      <c r="A29" s="386"/>
      <c r="B29" s="350">
        <v>2009</v>
      </c>
      <c r="C29" s="351" t="s">
        <v>279</v>
      </c>
      <c r="D29" s="387"/>
      <c r="E29" s="388"/>
      <c r="F29" s="365" t="str">
        <f t="shared" si="0"/>
        <v>-----------------</v>
      </c>
      <c r="G29" s="363" t="s">
        <v>258</v>
      </c>
      <c r="H29" s="369"/>
      <c r="I29" s="370"/>
      <c r="J29" s="357" t="s">
        <v>21</v>
      </c>
      <c r="K29" s="370"/>
      <c r="L29" s="371"/>
      <c r="M29" s="366" t="e">
        <f t="shared" si="1"/>
        <v>#DIV/0!</v>
      </c>
      <c r="N29" s="372"/>
      <c r="O29" s="373"/>
      <c r="P29" s="374"/>
      <c r="Q29" s="363"/>
    </row>
    <row r="30" spans="1:17" ht="15" customHeight="1">
      <c r="A30" s="386"/>
      <c r="B30" s="350">
        <v>2009</v>
      </c>
      <c r="C30" s="351" t="s">
        <v>279</v>
      </c>
      <c r="D30" s="387"/>
      <c r="E30" s="388"/>
      <c r="F30" s="365" t="str">
        <f t="shared" si="0"/>
        <v>-----------------</v>
      </c>
      <c r="G30" s="363" t="s">
        <v>258</v>
      </c>
      <c r="H30" s="369"/>
      <c r="I30" s="370"/>
      <c r="J30" s="357" t="s">
        <v>21</v>
      </c>
      <c r="K30" s="370"/>
      <c r="L30" s="371"/>
      <c r="M30" s="366" t="e">
        <f t="shared" si="1"/>
        <v>#DIV/0!</v>
      </c>
      <c r="N30" s="372"/>
      <c r="O30" s="373"/>
      <c r="P30" s="374"/>
      <c r="Q30" s="363"/>
    </row>
    <row r="31" spans="1:17" ht="15" customHeight="1">
      <c r="A31" s="386"/>
      <c r="B31" s="350">
        <v>2009</v>
      </c>
      <c r="C31" s="351" t="s">
        <v>279</v>
      </c>
      <c r="D31" s="387"/>
      <c r="E31" s="388"/>
      <c r="F31" s="365" t="str">
        <f t="shared" si="0"/>
        <v>-----------------</v>
      </c>
      <c r="G31" s="363" t="s">
        <v>258</v>
      </c>
      <c r="H31" s="369"/>
      <c r="I31" s="370"/>
      <c r="J31" s="357" t="s">
        <v>21</v>
      </c>
      <c r="K31" s="370"/>
      <c r="L31" s="371"/>
      <c r="M31" s="366" t="e">
        <f t="shared" si="1"/>
        <v>#DIV/0!</v>
      </c>
      <c r="N31" s="362"/>
      <c r="O31" s="375"/>
      <c r="P31" s="374"/>
      <c r="Q31" s="363"/>
    </row>
    <row r="32" spans="1:17" ht="15" customHeight="1">
      <c r="A32" s="376"/>
      <c r="B32" s="350">
        <v>2009</v>
      </c>
      <c r="C32" s="351" t="s">
        <v>279</v>
      </c>
      <c r="D32" s="377"/>
      <c r="E32" s="378"/>
      <c r="F32" s="365" t="str">
        <f t="shared" si="0"/>
        <v>-----------------</v>
      </c>
      <c r="G32" s="363" t="s">
        <v>258</v>
      </c>
      <c r="H32" s="379"/>
      <c r="I32" s="380"/>
      <c r="J32" s="357" t="s">
        <v>21</v>
      </c>
      <c r="K32" s="381"/>
      <c r="L32" s="382"/>
      <c r="M32" s="366" t="e">
        <f t="shared" si="1"/>
        <v>#DIV/0!</v>
      </c>
      <c r="N32" s="383"/>
      <c r="O32" s="384"/>
      <c r="P32" s="385"/>
      <c r="Q32" s="385"/>
    </row>
    <row r="33" spans="1:17" ht="15" customHeight="1">
      <c r="A33" s="376"/>
      <c r="B33" s="350">
        <v>2009</v>
      </c>
      <c r="C33" s="351" t="s">
        <v>279</v>
      </c>
      <c r="D33" s="377"/>
      <c r="E33" s="378"/>
      <c r="F33" s="365" t="str">
        <f t="shared" si="0"/>
        <v>-----------------</v>
      </c>
      <c r="G33" s="363" t="s">
        <v>258</v>
      </c>
      <c r="H33" s="379"/>
      <c r="I33" s="380"/>
      <c r="J33" s="357" t="s">
        <v>21</v>
      </c>
      <c r="K33" s="381"/>
      <c r="L33" s="382"/>
      <c r="M33" s="366" t="e">
        <f t="shared" si="1"/>
        <v>#DIV/0!</v>
      </c>
      <c r="N33" s="383"/>
      <c r="O33" s="391"/>
      <c r="P33" s="385"/>
      <c r="Q33" s="392"/>
    </row>
    <row r="34" spans="1:17" ht="15" customHeight="1">
      <c r="A34" s="386"/>
      <c r="B34" s="350">
        <v>2009</v>
      </c>
      <c r="C34" s="351" t="s">
        <v>279</v>
      </c>
      <c r="D34" s="387"/>
      <c r="E34" s="388"/>
      <c r="F34" s="365" t="str">
        <f t="shared" si="0"/>
        <v>-----------------</v>
      </c>
      <c r="G34" s="363" t="s">
        <v>258</v>
      </c>
      <c r="H34" s="369"/>
      <c r="I34" s="370"/>
      <c r="J34" s="357" t="s">
        <v>21</v>
      </c>
      <c r="K34" s="370"/>
      <c r="L34" s="371"/>
      <c r="M34" s="366" t="e">
        <f t="shared" si="1"/>
        <v>#DIV/0!</v>
      </c>
      <c r="N34" s="372"/>
      <c r="O34" s="389"/>
      <c r="P34" s="374"/>
      <c r="Q34" s="363"/>
    </row>
    <row r="35" spans="1:17" s="401" customFormat="1" ht="15" customHeight="1">
      <c r="A35" s="393"/>
      <c r="B35" s="350">
        <v>2009</v>
      </c>
      <c r="C35" s="351" t="s">
        <v>279</v>
      </c>
      <c r="D35" s="394"/>
      <c r="E35" s="395"/>
      <c r="F35" s="365" t="str">
        <f t="shared" si="0"/>
        <v>-----------------</v>
      </c>
      <c r="G35" s="363" t="s">
        <v>258</v>
      </c>
      <c r="H35" s="396"/>
      <c r="I35" s="397"/>
      <c r="J35" s="357" t="s">
        <v>21</v>
      </c>
      <c r="K35" s="397"/>
      <c r="L35" s="398"/>
      <c r="M35" s="366" t="e">
        <f t="shared" si="1"/>
        <v>#DIV/0!</v>
      </c>
      <c r="N35" s="399"/>
      <c r="O35" s="400"/>
      <c r="P35" s="397"/>
      <c r="Q35" s="397"/>
    </row>
    <row r="36" spans="1:17" ht="15" customHeight="1">
      <c r="A36" s="386"/>
      <c r="B36" s="350">
        <v>2009</v>
      </c>
      <c r="C36" s="351" t="s">
        <v>279</v>
      </c>
      <c r="D36" s="387"/>
      <c r="E36" s="388"/>
      <c r="F36" s="365" t="str">
        <f t="shared" si="0"/>
        <v>-----------------</v>
      </c>
      <c r="G36" s="363" t="s">
        <v>258</v>
      </c>
      <c r="H36" s="369"/>
      <c r="I36" s="370"/>
      <c r="J36" s="357" t="s">
        <v>21</v>
      </c>
      <c r="K36" s="370"/>
      <c r="L36" s="371"/>
      <c r="M36" s="366" t="e">
        <f t="shared" si="1"/>
        <v>#DIV/0!</v>
      </c>
      <c r="N36" s="372"/>
      <c r="O36" s="402"/>
      <c r="P36" s="374"/>
      <c r="Q36" s="363"/>
    </row>
    <row r="37" spans="1:17" ht="15" customHeight="1">
      <c r="A37" s="386"/>
      <c r="B37" s="350">
        <v>2009</v>
      </c>
      <c r="C37" s="351" t="s">
        <v>279</v>
      </c>
      <c r="D37" s="387"/>
      <c r="E37" s="388"/>
      <c r="F37" s="365" t="str">
        <f t="shared" si="0"/>
        <v>-----------------</v>
      </c>
      <c r="G37" s="363" t="s">
        <v>258</v>
      </c>
      <c r="H37" s="369"/>
      <c r="I37" s="370"/>
      <c r="J37" s="357" t="s">
        <v>21</v>
      </c>
      <c r="K37" s="370"/>
      <c r="L37" s="371"/>
      <c r="M37" s="366" t="e">
        <f t="shared" si="1"/>
        <v>#DIV/0!</v>
      </c>
      <c r="N37" s="372"/>
      <c r="O37" s="402"/>
      <c r="P37" s="374"/>
      <c r="Q37" s="363"/>
    </row>
    <row r="38" spans="1:17" ht="15" customHeight="1">
      <c r="A38" s="386"/>
      <c r="B38" s="350">
        <v>2009</v>
      </c>
      <c r="C38" s="351" t="s">
        <v>279</v>
      </c>
      <c r="D38" s="387"/>
      <c r="E38" s="388"/>
      <c r="F38" s="365" t="str">
        <f t="shared" si="0"/>
        <v>-----------------</v>
      </c>
      <c r="G38" s="363" t="s">
        <v>258</v>
      </c>
      <c r="H38" s="369"/>
      <c r="I38" s="370"/>
      <c r="J38" s="357" t="s">
        <v>21</v>
      </c>
      <c r="K38" s="370"/>
      <c r="L38" s="371"/>
      <c r="M38" s="366" t="e">
        <f t="shared" si="1"/>
        <v>#DIV/0!</v>
      </c>
      <c r="N38" s="372"/>
      <c r="O38" s="403"/>
      <c r="P38" s="390"/>
      <c r="Q38" s="363"/>
    </row>
    <row r="39" spans="1:17" ht="15" customHeight="1">
      <c r="A39" s="386"/>
      <c r="B39" s="350">
        <v>2009</v>
      </c>
      <c r="C39" s="351" t="s">
        <v>279</v>
      </c>
      <c r="D39" s="387"/>
      <c r="E39" s="388"/>
      <c r="F39" s="365" t="str">
        <f t="shared" si="0"/>
        <v>-----------------</v>
      </c>
      <c r="G39" s="363" t="s">
        <v>258</v>
      </c>
      <c r="H39" s="369"/>
      <c r="I39" s="370"/>
      <c r="J39" s="357" t="s">
        <v>21</v>
      </c>
      <c r="K39" s="370"/>
      <c r="L39" s="371"/>
      <c r="M39" s="366" t="e">
        <f t="shared" si="1"/>
        <v>#DIV/0!</v>
      </c>
      <c r="N39" s="372"/>
      <c r="O39" s="403"/>
      <c r="P39" s="390"/>
      <c r="Q39" s="363"/>
    </row>
    <row r="40" spans="1:17" ht="15" customHeight="1">
      <c r="A40" s="386"/>
      <c r="B40" s="350">
        <v>2009</v>
      </c>
      <c r="C40" s="351" t="s">
        <v>279</v>
      </c>
      <c r="D40" s="387"/>
      <c r="E40" s="388"/>
      <c r="F40" s="365" t="str">
        <f t="shared" si="0"/>
        <v>-----------------</v>
      </c>
      <c r="G40" s="363" t="s">
        <v>258</v>
      </c>
      <c r="H40" s="369"/>
      <c r="I40" s="370"/>
      <c r="J40" s="357" t="s">
        <v>21</v>
      </c>
      <c r="K40" s="370"/>
      <c r="L40" s="371"/>
      <c r="M40" s="366" t="e">
        <f t="shared" si="1"/>
        <v>#DIV/0!</v>
      </c>
      <c r="N40" s="372"/>
      <c r="O40" s="403"/>
      <c r="P40" s="390"/>
      <c r="Q40" s="363"/>
    </row>
    <row r="41" spans="1:17" ht="15" customHeight="1">
      <c r="A41" s="386"/>
      <c r="B41" s="350">
        <v>2009</v>
      </c>
      <c r="C41" s="351" t="s">
        <v>279</v>
      </c>
      <c r="D41" s="387"/>
      <c r="E41" s="388"/>
      <c r="F41" s="365" t="str">
        <f t="shared" si="0"/>
        <v>-----------------</v>
      </c>
      <c r="G41" s="363" t="s">
        <v>258</v>
      </c>
      <c r="H41" s="369"/>
      <c r="I41" s="370"/>
      <c r="J41" s="357" t="s">
        <v>21</v>
      </c>
      <c r="K41" s="370"/>
      <c r="L41" s="371"/>
      <c r="M41" s="366" t="e">
        <f t="shared" si="1"/>
        <v>#DIV/0!</v>
      </c>
      <c r="N41" s="372"/>
      <c r="O41" s="403"/>
      <c r="P41" s="390"/>
      <c r="Q41" s="363"/>
    </row>
    <row r="42" spans="1:17" ht="15" customHeight="1">
      <c r="A42" s="386"/>
      <c r="B42" s="350">
        <v>2009</v>
      </c>
      <c r="C42" s="351" t="s">
        <v>279</v>
      </c>
      <c r="D42" s="387"/>
      <c r="E42" s="404"/>
      <c r="F42" s="365" t="str">
        <f t="shared" si="0"/>
        <v>-----------------</v>
      </c>
      <c r="G42" s="363" t="s">
        <v>258</v>
      </c>
      <c r="H42" s="369"/>
      <c r="I42" s="370"/>
      <c r="J42" s="357" t="s">
        <v>21</v>
      </c>
      <c r="K42" s="370"/>
      <c r="L42" s="371"/>
      <c r="M42" s="366" t="e">
        <f t="shared" si="1"/>
        <v>#DIV/0!</v>
      </c>
      <c r="N42" s="372"/>
      <c r="O42" s="403"/>
      <c r="P42" s="374"/>
      <c r="Q42" s="363"/>
    </row>
    <row r="43" spans="1:17" ht="15" customHeight="1">
      <c r="A43" s="386"/>
      <c r="B43" s="350">
        <v>2009</v>
      </c>
      <c r="C43" s="351" t="s">
        <v>279</v>
      </c>
      <c r="D43" s="387"/>
      <c r="E43" s="388"/>
      <c r="F43" s="365" t="str">
        <f t="shared" si="0"/>
        <v>-----------------</v>
      </c>
      <c r="G43" s="363" t="s">
        <v>258</v>
      </c>
      <c r="H43" s="369"/>
      <c r="I43" s="370"/>
      <c r="J43" s="357" t="s">
        <v>21</v>
      </c>
      <c r="K43" s="370"/>
      <c r="L43" s="371"/>
      <c r="M43" s="366" t="e">
        <f t="shared" si="1"/>
        <v>#DIV/0!</v>
      </c>
      <c r="N43" s="372"/>
      <c r="O43" s="405"/>
      <c r="P43" s="374"/>
      <c r="Q43" s="363"/>
    </row>
    <row r="44" spans="1:17" ht="15" customHeight="1">
      <c r="A44" s="386"/>
      <c r="B44" s="350">
        <v>2009</v>
      </c>
      <c r="C44" s="351" t="s">
        <v>279</v>
      </c>
      <c r="D44" s="387"/>
      <c r="E44" s="388"/>
      <c r="F44" s="365" t="str">
        <f t="shared" si="0"/>
        <v>-----------------</v>
      </c>
      <c r="G44" s="363" t="s">
        <v>258</v>
      </c>
      <c r="H44" s="369"/>
      <c r="I44" s="370"/>
      <c r="J44" s="357" t="s">
        <v>21</v>
      </c>
      <c r="K44" s="370"/>
      <c r="L44" s="371"/>
      <c r="M44" s="366" t="e">
        <f t="shared" si="1"/>
        <v>#DIV/0!</v>
      </c>
      <c r="N44" s="372"/>
      <c r="O44" s="403"/>
      <c r="P44" s="374"/>
      <c r="Q44" s="363"/>
    </row>
    <row r="45" spans="1:17" ht="15" customHeight="1">
      <c r="A45" s="386"/>
      <c r="B45" s="350">
        <v>2009</v>
      </c>
      <c r="C45" s="351" t="s">
        <v>279</v>
      </c>
      <c r="D45" s="387"/>
      <c r="E45" s="388"/>
      <c r="F45" s="365" t="str">
        <f t="shared" si="0"/>
        <v>-----------------</v>
      </c>
      <c r="G45" s="363" t="s">
        <v>258</v>
      </c>
      <c r="H45" s="406"/>
      <c r="I45" s="370"/>
      <c r="J45" s="357" t="s">
        <v>21</v>
      </c>
      <c r="K45" s="370"/>
      <c r="L45" s="371"/>
      <c r="M45" s="366" t="e">
        <f t="shared" si="1"/>
        <v>#DIV/0!</v>
      </c>
      <c r="N45" s="372"/>
      <c r="O45" s="403"/>
      <c r="P45" s="390"/>
      <c r="Q45" s="363"/>
    </row>
    <row r="46" spans="1:17" ht="15" customHeight="1">
      <c r="A46" s="386"/>
      <c r="B46" s="350">
        <v>2009</v>
      </c>
      <c r="C46" s="351" t="s">
        <v>279</v>
      </c>
      <c r="D46" s="387"/>
      <c r="E46" s="388"/>
      <c r="F46" s="365" t="str">
        <f t="shared" si="0"/>
        <v>-----------------</v>
      </c>
      <c r="G46" s="363" t="s">
        <v>258</v>
      </c>
      <c r="H46" s="369"/>
      <c r="I46" s="370"/>
      <c r="J46" s="357" t="s">
        <v>21</v>
      </c>
      <c r="K46" s="370"/>
      <c r="L46" s="371"/>
      <c r="M46" s="366" t="e">
        <f t="shared" si="1"/>
        <v>#DIV/0!</v>
      </c>
      <c r="N46" s="372"/>
      <c r="O46" s="405"/>
      <c r="P46" s="374"/>
      <c r="Q46" s="363"/>
    </row>
    <row r="47" spans="1:17" ht="15" customHeight="1">
      <c r="A47" s="386"/>
      <c r="B47" s="350">
        <v>2009</v>
      </c>
      <c r="C47" s="351" t="s">
        <v>279</v>
      </c>
      <c r="D47" s="387"/>
      <c r="E47" s="388"/>
      <c r="F47" s="365" t="str">
        <f t="shared" si="0"/>
        <v>-----------------</v>
      </c>
      <c r="G47" s="363" t="s">
        <v>258</v>
      </c>
      <c r="H47" s="369"/>
      <c r="I47" s="370"/>
      <c r="J47" s="357" t="s">
        <v>21</v>
      </c>
      <c r="K47" s="370"/>
      <c r="L47" s="371"/>
      <c r="M47" s="366" t="e">
        <f t="shared" si="1"/>
        <v>#DIV/0!</v>
      </c>
      <c r="N47" s="372"/>
      <c r="O47" s="389"/>
      <c r="P47" s="390"/>
      <c r="Q47" s="363"/>
    </row>
    <row r="48" spans="1:17" ht="15" customHeight="1">
      <c r="A48" s="386"/>
      <c r="B48" s="350">
        <v>2009</v>
      </c>
      <c r="C48" s="351" t="s">
        <v>279</v>
      </c>
      <c r="D48" s="387"/>
      <c r="E48" s="388"/>
      <c r="F48" s="365" t="str">
        <f t="shared" si="0"/>
        <v>-----------------</v>
      </c>
      <c r="G48" s="363" t="s">
        <v>258</v>
      </c>
      <c r="H48" s="369"/>
      <c r="I48" s="370"/>
      <c r="J48" s="357" t="s">
        <v>21</v>
      </c>
      <c r="K48" s="370"/>
      <c r="L48" s="371"/>
      <c r="M48" s="366" t="e">
        <f t="shared" si="1"/>
        <v>#DIV/0!</v>
      </c>
      <c r="N48" s="372"/>
      <c r="O48" s="405"/>
      <c r="P48" s="374"/>
      <c r="Q48" s="363"/>
    </row>
    <row r="49" spans="1:17" ht="15" customHeight="1">
      <c r="A49" s="386"/>
      <c r="B49" s="350">
        <v>2009</v>
      </c>
      <c r="C49" s="351" t="s">
        <v>279</v>
      </c>
      <c r="D49" s="387"/>
      <c r="E49" s="388"/>
      <c r="F49" s="365" t="str">
        <f t="shared" si="0"/>
        <v>-----------------</v>
      </c>
      <c r="G49" s="363" t="s">
        <v>258</v>
      </c>
      <c r="H49" s="369"/>
      <c r="I49" s="370"/>
      <c r="J49" s="357" t="s">
        <v>21</v>
      </c>
      <c r="K49" s="370"/>
      <c r="L49" s="371"/>
      <c r="M49" s="366" t="e">
        <f t="shared" si="1"/>
        <v>#DIV/0!</v>
      </c>
      <c r="N49" s="372"/>
      <c r="O49" s="373"/>
      <c r="P49" s="374"/>
      <c r="Q49" s="363"/>
    </row>
    <row r="50" spans="1:17" ht="15" customHeight="1">
      <c r="A50" s="386"/>
      <c r="B50" s="350">
        <v>2009</v>
      </c>
      <c r="C50" s="351" t="s">
        <v>279</v>
      </c>
      <c r="D50" s="387"/>
      <c r="E50" s="388"/>
      <c r="F50" s="365" t="str">
        <f t="shared" si="0"/>
        <v>-----------------</v>
      </c>
      <c r="G50" s="363" t="s">
        <v>258</v>
      </c>
      <c r="H50" s="406"/>
      <c r="I50" s="370"/>
      <c r="J50" s="357" t="s">
        <v>21</v>
      </c>
      <c r="K50" s="370"/>
      <c r="L50" s="371"/>
      <c r="M50" s="366" t="e">
        <f t="shared" si="1"/>
        <v>#DIV/0!</v>
      </c>
      <c r="N50" s="372"/>
      <c r="O50" s="403"/>
      <c r="P50" s="390"/>
      <c r="Q50" s="363"/>
    </row>
    <row r="51" spans="1:17" ht="15" customHeight="1">
      <c r="A51" s="386"/>
      <c r="B51" s="350">
        <v>2009</v>
      </c>
      <c r="C51" s="351" t="s">
        <v>279</v>
      </c>
      <c r="D51" s="387"/>
      <c r="E51" s="388"/>
      <c r="F51" s="365" t="str">
        <f t="shared" si="0"/>
        <v>-----------------</v>
      </c>
      <c r="G51" s="363" t="s">
        <v>258</v>
      </c>
      <c r="H51" s="406"/>
      <c r="I51" s="370"/>
      <c r="J51" s="357" t="s">
        <v>21</v>
      </c>
      <c r="K51" s="370"/>
      <c r="L51" s="371"/>
      <c r="M51" s="366" t="e">
        <f t="shared" si="1"/>
        <v>#DIV/0!</v>
      </c>
      <c r="N51" s="372"/>
      <c r="O51" s="403"/>
      <c r="P51" s="390"/>
      <c r="Q51" s="363"/>
    </row>
    <row r="52" spans="1:17" ht="15" customHeight="1">
      <c r="A52" s="386"/>
      <c r="B52" s="350">
        <v>2009</v>
      </c>
      <c r="C52" s="351" t="s">
        <v>279</v>
      </c>
      <c r="D52" s="387"/>
      <c r="E52" s="388"/>
      <c r="F52" s="365" t="str">
        <f t="shared" si="0"/>
        <v>-----------------</v>
      </c>
      <c r="G52" s="363" t="s">
        <v>258</v>
      </c>
      <c r="H52" s="407"/>
      <c r="I52" s="357"/>
      <c r="J52" s="357" t="s">
        <v>21</v>
      </c>
      <c r="K52" s="357"/>
      <c r="L52" s="408"/>
      <c r="M52" s="366" t="e">
        <f t="shared" si="1"/>
        <v>#DIV/0!</v>
      </c>
      <c r="N52" s="372"/>
      <c r="O52" s="389"/>
      <c r="P52" s="390"/>
      <c r="Q52" s="363"/>
    </row>
    <row r="53" spans="1:17" ht="15" customHeight="1">
      <c r="A53" s="386"/>
      <c r="B53" s="350">
        <v>2009</v>
      </c>
      <c r="C53" s="351" t="s">
        <v>279</v>
      </c>
      <c r="D53" s="387"/>
      <c r="E53" s="388"/>
      <c r="F53" s="365" t="str">
        <f t="shared" si="0"/>
        <v>-----------------</v>
      </c>
      <c r="G53" s="363" t="s">
        <v>258</v>
      </c>
      <c r="H53" s="369"/>
      <c r="I53" s="370"/>
      <c r="J53" s="357" t="s">
        <v>21</v>
      </c>
      <c r="K53" s="370"/>
      <c r="L53" s="371"/>
      <c r="M53" s="366" t="e">
        <f t="shared" si="1"/>
        <v>#DIV/0!</v>
      </c>
      <c r="N53" s="372"/>
      <c r="O53" s="389"/>
      <c r="P53" s="390"/>
      <c r="Q53" s="363"/>
    </row>
    <row r="54" spans="1:17" ht="15" customHeight="1">
      <c r="A54" s="386"/>
      <c r="B54" s="350">
        <v>2009</v>
      </c>
      <c r="C54" s="351" t="s">
        <v>279</v>
      </c>
      <c r="D54" s="387"/>
      <c r="E54" s="404"/>
      <c r="F54" s="365" t="str">
        <f t="shared" si="0"/>
        <v>-----------------</v>
      </c>
      <c r="G54" s="363" t="s">
        <v>258</v>
      </c>
      <c r="H54" s="369"/>
      <c r="I54" s="370"/>
      <c r="J54" s="357" t="s">
        <v>21</v>
      </c>
      <c r="K54" s="370"/>
      <c r="L54" s="371"/>
      <c r="M54" s="366" t="e">
        <f t="shared" si="1"/>
        <v>#DIV/0!</v>
      </c>
      <c r="N54" s="372"/>
      <c r="O54" s="389"/>
      <c r="P54" s="390"/>
      <c r="Q54" s="363"/>
    </row>
    <row r="55" spans="1:17" ht="15" customHeight="1">
      <c r="A55" s="386"/>
      <c r="B55" s="350">
        <v>2009</v>
      </c>
      <c r="C55" s="351" t="s">
        <v>279</v>
      </c>
      <c r="D55" s="387"/>
      <c r="E55" s="388"/>
      <c r="F55" s="365" t="str">
        <f t="shared" si="0"/>
        <v>-----------------</v>
      </c>
      <c r="G55" s="363" t="s">
        <v>258</v>
      </c>
      <c r="H55" s="369"/>
      <c r="I55" s="370"/>
      <c r="J55" s="357" t="s">
        <v>21</v>
      </c>
      <c r="K55" s="370"/>
      <c r="L55" s="371"/>
      <c r="M55" s="366" t="e">
        <f t="shared" si="1"/>
        <v>#DIV/0!</v>
      </c>
      <c r="N55" s="372"/>
      <c r="O55" s="389"/>
      <c r="P55" s="390"/>
      <c r="Q55" s="363"/>
    </row>
    <row r="56" spans="1:17" ht="15" customHeight="1">
      <c r="A56" s="386"/>
      <c r="B56" s="350">
        <v>2009</v>
      </c>
      <c r="C56" s="351" t="s">
        <v>279</v>
      </c>
      <c r="D56" s="387"/>
      <c r="E56" s="388"/>
      <c r="F56" s="365" t="str">
        <f t="shared" si="0"/>
        <v>-----------------</v>
      </c>
      <c r="G56" s="363" t="s">
        <v>258</v>
      </c>
      <c r="H56" s="369"/>
      <c r="I56" s="370"/>
      <c r="J56" s="357" t="s">
        <v>21</v>
      </c>
      <c r="K56" s="370"/>
      <c r="L56" s="371"/>
      <c r="M56" s="366" t="e">
        <f t="shared" si="1"/>
        <v>#DIV/0!</v>
      </c>
      <c r="N56" s="372"/>
      <c r="O56" s="389"/>
      <c r="P56" s="390"/>
      <c r="Q56" s="363"/>
    </row>
    <row r="57" spans="1:17" ht="15" customHeight="1">
      <c r="A57" s="386"/>
      <c r="B57" s="350">
        <v>2009</v>
      </c>
      <c r="C57" s="351" t="s">
        <v>279</v>
      </c>
      <c r="D57" s="387"/>
      <c r="E57" s="388"/>
      <c r="F57" s="365" t="str">
        <f t="shared" si="0"/>
        <v>-----------------</v>
      </c>
      <c r="G57" s="363" t="s">
        <v>258</v>
      </c>
      <c r="H57" s="369"/>
      <c r="I57" s="370"/>
      <c r="J57" s="357" t="s">
        <v>21</v>
      </c>
      <c r="K57" s="370"/>
      <c r="L57" s="371"/>
      <c r="M57" s="366" t="e">
        <f t="shared" si="1"/>
        <v>#DIV/0!</v>
      </c>
      <c r="N57" s="372"/>
      <c r="O57" s="389"/>
      <c r="P57" s="390"/>
      <c r="Q57" s="363"/>
    </row>
    <row r="58" spans="1:17" ht="15" customHeight="1">
      <c r="A58" s="386"/>
      <c r="B58" s="350">
        <v>2009</v>
      </c>
      <c r="C58" s="351" t="s">
        <v>279</v>
      </c>
      <c r="D58" s="387"/>
      <c r="E58" s="388"/>
      <c r="F58" s="365" t="str">
        <f t="shared" si="0"/>
        <v>-----------------</v>
      </c>
      <c r="G58" s="363" t="s">
        <v>258</v>
      </c>
      <c r="H58" s="369"/>
      <c r="I58" s="370"/>
      <c r="J58" s="357" t="s">
        <v>21</v>
      </c>
      <c r="K58" s="370"/>
      <c r="L58" s="371"/>
      <c r="M58" s="366" t="e">
        <f t="shared" si="1"/>
        <v>#DIV/0!</v>
      </c>
      <c r="N58" s="372"/>
      <c r="O58" s="389"/>
      <c r="P58" s="390"/>
      <c r="Q58" s="363"/>
    </row>
    <row r="59" spans="1:17" ht="15" customHeight="1">
      <c r="A59" s="386"/>
      <c r="B59" s="350">
        <v>2009</v>
      </c>
      <c r="C59" s="351" t="s">
        <v>279</v>
      </c>
      <c r="D59" s="387"/>
      <c r="E59" s="404"/>
      <c r="F59" s="365" t="str">
        <f t="shared" si="0"/>
        <v>-----------------</v>
      </c>
      <c r="G59" s="363" t="s">
        <v>258</v>
      </c>
      <c r="H59" s="369"/>
      <c r="I59" s="370"/>
      <c r="J59" s="357" t="s">
        <v>21</v>
      </c>
      <c r="K59" s="370"/>
      <c r="L59" s="371"/>
      <c r="M59" s="366" t="e">
        <f t="shared" si="1"/>
        <v>#DIV/0!</v>
      </c>
      <c r="N59" s="372"/>
      <c r="O59" s="389"/>
      <c r="P59" s="390"/>
      <c r="Q59" s="363"/>
    </row>
    <row r="60" spans="1:17" ht="15" customHeight="1">
      <c r="A60" s="386"/>
      <c r="B60" s="350">
        <v>2009</v>
      </c>
      <c r="C60" s="351" t="s">
        <v>279</v>
      </c>
      <c r="D60" s="387"/>
      <c r="E60" s="388"/>
      <c r="F60" s="365" t="str">
        <f t="shared" si="0"/>
        <v>-----------------</v>
      </c>
      <c r="G60" s="363" t="s">
        <v>258</v>
      </c>
      <c r="H60" s="369"/>
      <c r="I60" s="370"/>
      <c r="J60" s="357" t="s">
        <v>21</v>
      </c>
      <c r="K60" s="370"/>
      <c r="L60" s="371"/>
      <c r="M60" s="366" t="e">
        <f t="shared" si="1"/>
        <v>#DIV/0!</v>
      </c>
      <c r="N60" s="372"/>
      <c r="O60" s="389"/>
      <c r="P60" s="390"/>
      <c r="Q60" s="363"/>
    </row>
    <row r="61" spans="1:17" ht="15" customHeight="1">
      <c r="A61" s="386"/>
      <c r="B61" s="350">
        <v>2009</v>
      </c>
      <c r="C61" s="351" t="s">
        <v>279</v>
      </c>
      <c r="D61" s="387"/>
      <c r="E61" s="388"/>
      <c r="F61" s="365" t="str">
        <f t="shared" si="0"/>
        <v>-----------------</v>
      </c>
      <c r="G61" s="363" t="s">
        <v>258</v>
      </c>
      <c r="H61" s="369"/>
      <c r="I61" s="370"/>
      <c r="J61" s="357" t="s">
        <v>21</v>
      </c>
      <c r="K61" s="370"/>
      <c r="L61" s="371"/>
      <c r="M61" s="366" t="e">
        <f t="shared" si="1"/>
        <v>#DIV/0!</v>
      </c>
      <c r="N61" s="372"/>
      <c r="O61" s="389"/>
      <c r="P61" s="390"/>
      <c r="Q61" s="363"/>
    </row>
    <row r="62" spans="1:17" ht="15" customHeight="1">
      <c r="A62" s="386"/>
      <c r="B62" s="350">
        <v>2009</v>
      </c>
      <c r="C62" s="351" t="s">
        <v>279</v>
      </c>
      <c r="D62" s="387"/>
      <c r="E62" s="388"/>
      <c r="F62" s="365" t="str">
        <f t="shared" si="0"/>
        <v>-----------------</v>
      </c>
      <c r="G62" s="363" t="s">
        <v>258</v>
      </c>
      <c r="H62" s="369"/>
      <c r="I62" s="370"/>
      <c r="J62" s="357" t="s">
        <v>21</v>
      </c>
      <c r="K62" s="370"/>
      <c r="L62" s="371"/>
      <c r="M62" s="366" t="e">
        <f t="shared" si="1"/>
        <v>#DIV/0!</v>
      </c>
      <c r="N62" s="372"/>
      <c r="O62" s="389"/>
      <c r="P62" s="374"/>
      <c r="Q62" s="363"/>
    </row>
    <row r="63" spans="1:17" ht="15" customHeight="1">
      <c r="A63" s="386"/>
      <c r="B63" s="350">
        <v>2009</v>
      </c>
      <c r="C63" s="351" t="s">
        <v>279</v>
      </c>
      <c r="D63" s="387"/>
      <c r="E63" s="388"/>
      <c r="F63" s="365" t="str">
        <f t="shared" si="0"/>
        <v>-----------------</v>
      </c>
      <c r="G63" s="363" t="s">
        <v>258</v>
      </c>
      <c r="H63" s="369"/>
      <c r="I63" s="370"/>
      <c r="J63" s="357" t="s">
        <v>21</v>
      </c>
      <c r="K63" s="370"/>
      <c r="L63" s="371"/>
      <c r="M63" s="366" t="e">
        <f t="shared" si="1"/>
        <v>#DIV/0!</v>
      </c>
      <c r="N63" s="372"/>
      <c r="O63" s="409"/>
      <c r="P63" s="374"/>
      <c r="Q63" s="363"/>
    </row>
    <row r="64" spans="1:17" ht="15" customHeight="1">
      <c r="A64" s="386"/>
      <c r="B64" s="350">
        <v>2009</v>
      </c>
      <c r="C64" s="351" t="s">
        <v>279</v>
      </c>
      <c r="D64" s="387"/>
      <c r="E64" s="388"/>
      <c r="F64" s="365" t="str">
        <f t="shared" si="0"/>
        <v>-----------------</v>
      </c>
      <c r="G64" s="363" t="s">
        <v>258</v>
      </c>
      <c r="H64" s="369"/>
      <c r="I64" s="370"/>
      <c r="J64" s="357" t="s">
        <v>21</v>
      </c>
      <c r="K64" s="370"/>
      <c r="L64" s="371"/>
      <c r="M64" s="366" t="e">
        <f t="shared" si="1"/>
        <v>#DIV/0!</v>
      </c>
      <c r="N64" s="372"/>
      <c r="O64" s="409"/>
      <c r="P64" s="374"/>
      <c r="Q64" s="363"/>
    </row>
    <row r="65" spans="1:17" ht="15" customHeight="1">
      <c r="A65" s="386"/>
      <c r="B65" s="350">
        <v>2009</v>
      </c>
      <c r="C65" s="351" t="s">
        <v>279</v>
      </c>
      <c r="D65" s="387"/>
      <c r="E65" s="388"/>
      <c r="F65" s="365" t="str">
        <f t="shared" si="0"/>
        <v>-----------------</v>
      </c>
      <c r="G65" s="363" t="s">
        <v>258</v>
      </c>
      <c r="H65" s="369"/>
      <c r="I65" s="370"/>
      <c r="J65" s="357" t="s">
        <v>21</v>
      </c>
      <c r="K65" s="370"/>
      <c r="L65" s="371"/>
      <c r="M65" s="366" t="e">
        <f t="shared" si="1"/>
        <v>#DIV/0!</v>
      </c>
      <c r="N65" s="372"/>
      <c r="O65" s="373"/>
      <c r="P65" s="374"/>
      <c r="Q65" s="363"/>
    </row>
    <row r="66" spans="1:17" ht="15" customHeight="1">
      <c r="A66" s="386"/>
      <c r="B66" s="350">
        <v>2009</v>
      </c>
      <c r="C66" s="351" t="s">
        <v>279</v>
      </c>
      <c r="D66" s="387"/>
      <c r="E66" s="388"/>
      <c r="F66" s="365" t="str">
        <f t="shared" si="0"/>
        <v>-----------------</v>
      </c>
      <c r="G66" s="363" t="s">
        <v>258</v>
      </c>
      <c r="H66" s="369"/>
      <c r="I66" s="370"/>
      <c r="J66" s="357" t="s">
        <v>21</v>
      </c>
      <c r="K66" s="370"/>
      <c r="L66" s="371"/>
      <c r="M66" s="366" t="e">
        <f t="shared" si="1"/>
        <v>#DIV/0!</v>
      </c>
      <c r="N66" s="372"/>
      <c r="O66" s="409"/>
      <c r="P66" s="374"/>
      <c r="Q66" s="363"/>
    </row>
    <row r="67" spans="1:17" ht="15" customHeight="1">
      <c r="A67" s="386"/>
      <c r="B67" s="350">
        <v>2009</v>
      </c>
      <c r="C67" s="351" t="s">
        <v>279</v>
      </c>
      <c r="D67" s="387"/>
      <c r="E67" s="388"/>
      <c r="F67" s="365" t="str">
        <f t="shared" si="0"/>
        <v>-----------------</v>
      </c>
      <c r="G67" s="363" t="s">
        <v>258</v>
      </c>
      <c r="H67" s="369"/>
      <c r="I67" s="370"/>
      <c r="J67" s="357" t="s">
        <v>21</v>
      </c>
      <c r="K67" s="370"/>
      <c r="L67" s="371"/>
      <c r="M67" s="366" t="e">
        <f t="shared" si="1"/>
        <v>#DIV/0!</v>
      </c>
      <c r="N67" s="372"/>
      <c r="O67" s="373"/>
      <c r="P67" s="374"/>
      <c r="Q67" s="363"/>
    </row>
    <row r="68" spans="1:17" ht="15" customHeight="1">
      <c r="A68" s="386"/>
      <c r="B68" s="350">
        <v>2009</v>
      </c>
      <c r="C68" s="351" t="s">
        <v>279</v>
      </c>
      <c r="D68" s="387"/>
      <c r="E68" s="388"/>
      <c r="F68" s="365" t="str">
        <f t="shared" si="0"/>
        <v>-----------------</v>
      </c>
      <c r="G68" s="363" t="s">
        <v>258</v>
      </c>
      <c r="H68" s="369"/>
      <c r="I68" s="370"/>
      <c r="J68" s="357" t="s">
        <v>21</v>
      </c>
      <c r="K68" s="370"/>
      <c r="L68" s="371"/>
      <c r="M68" s="366" t="e">
        <f t="shared" si="1"/>
        <v>#DIV/0!</v>
      </c>
      <c r="N68" s="372"/>
      <c r="O68" s="389"/>
      <c r="P68" s="374"/>
      <c r="Q68" s="363"/>
    </row>
    <row r="69" spans="1:17" ht="15" customHeight="1">
      <c r="A69" s="386"/>
      <c r="B69" s="350">
        <v>2009</v>
      </c>
      <c r="C69" s="351" t="s">
        <v>279</v>
      </c>
      <c r="D69" s="387"/>
      <c r="E69" s="388"/>
      <c r="F69" s="365" t="str">
        <f t="shared" si="0"/>
        <v>-----------------</v>
      </c>
      <c r="G69" s="363" t="s">
        <v>258</v>
      </c>
      <c r="H69" s="369"/>
      <c r="I69" s="370"/>
      <c r="J69" s="357" t="s">
        <v>21</v>
      </c>
      <c r="K69" s="370"/>
      <c r="L69" s="371"/>
      <c r="M69" s="366" t="e">
        <f t="shared" si="1"/>
        <v>#DIV/0!</v>
      </c>
      <c r="N69" s="372"/>
      <c r="O69" s="389"/>
      <c r="P69" s="374"/>
      <c r="Q69" s="363"/>
    </row>
    <row r="70" spans="1:17" ht="15" customHeight="1">
      <c r="A70" s="386"/>
      <c r="B70" s="350">
        <v>2009</v>
      </c>
      <c r="C70" s="351" t="s">
        <v>279</v>
      </c>
      <c r="D70" s="387"/>
      <c r="E70" s="388"/>
      <c r="F70" s="365" t="str">
        <f t="shared" si="0"/>
        <v>-----------------</v>
      </c>
      <c r="G70" s="363" t="s">
        <v>258</v>
      </c>
      <c r="H70" s="369"/>
      <c r="I70" s="370"/>
      <c r="J70" s="357" t="s">
        <v>21</v>
      </c>
      <c r="K70" s="370"/>
      <c r="L70" s="371"/>
      <c r="M70" s="366" t="e">
        <f t="shared" si="1"/>
        <v>#DIV/0!</v>
      </c>
      <c r="N70" s="372"/>
      <c r="O70" s="389"/>
      <c r="P70" s="374"/>
      <c r="Q70" s="363"/>
    </row>
    <row r="71" spans="1:17" ht="15" customHeight="1">
      <c r="A71" s="386"/>
      <c r="B71" s="350">
        <v>2009</v>
      </c>
      <c r="C71" s="351" t="s">
        <v>279</v>
      </c>
      <c r="D71" s="387"/>
      <c r="E71" s="388"/>
      <c r="F71" s="365" t="str">
        <f t="shared" si="0"/>
        <v>-----------------</v>
      </c>
      <c r="G71" s="363" t="s">
        <v>258</v>
      </c>
      <c r="H71" s="369"/>
      <c r="I71" s="370"/>
      <c r="J71" s="357" t="s">
        <v>21</v>
      </c>
      <c r="K71" s="370"/>
      <c r="L71" s="371"/>
      <c r="M71" s="366" t="e">
        <f aca="true" t="shared" si="2" ref="M71:M134">SUM(H71)+I71/(I71+K71)*(L71-H71)</f>
        <v>#DIV/0!</v>
      </c>
      <c r="N71" s="372"/>
      <c r="O71" s="389"/>
      <c r="P71" s="374"/>
      <c r="Q71" s="363"/>
    </row>
    <row r="72" spans="1:17" ht="15" customHeight="1">
      <c r="A72" s="386"/>
      <c r="B72" s="350">
        <v>2009</v>
      </c>
      <c r="C72" s="351" t="s">
        <v>279</v>
      </c>
      <c r="D72" s="387"/>
      <c r="E72" s="388"/>
      <c r="F72" s="365" t="str">
        <f t="shared" si="0"/>
        <v>-----------------</v>
      </c>
      <c r="G72" s="363" t="s">
        <v>258</v>
      </c>
      <c r="H72" s="369"/>
      <c r="I72" s="370"/>
      <c r="J72" s="357" t="s">
        <v>21</v>
      </c>
      <c r="K72" s="370"/>
      <c r="L72" s="371"/>
      <c r="M72" s="366" t="e">
        <f t="shared" si="2"/>
        <v>#DIV/0!</v>
      </c>
      <c r="N72" s="372"/>
      <c r="O72" s="389"/>
      <c r="P72" s="390"/>
      <c r="Q72" s="363"/>
    </row>
    <row r="73" spans="1:17" ht="15" customHeight="1">
      <c r="A73" s="386"/>
      <c r="B73" s="350">
        <v>2009</v>
      </c>
      <c r="C73" s="351" t="s">
        <v>279</v>
      </c>
      <c r="D73" s="387"/>
      <c r="E73" s="388"/>
      <c r="F73" s="365" t="str">
        <f t="shared" si="0"/>
        <v>-----------------</v>
      </c>
      <c r="G73" s="363" t="s">
        <v>258</v>
      </c>
      <c r="H73" s="369"/>
      <c r="I73" s="370"/>
      <c r="J73" s="357" t="s">
        <v>21</v>
      </c>
      <c r="K73" s="370"/>
      <c r="L73" s="371"/>
      <c r="M73" s="366" t="e">
        <f t="shared" si="2"/>
        <v>#DIV/0!</v>
      </c>
      <c r="N73" s="372"/>
      <c r="O73" s="389"/>
      <c r="P73" s="374"/>
      <c r="Q73" s="363"/>
    </row>
    <row r="74" spans="1:17" ht="15" customHeight="1">
      <c r="A74" s="386"/>
      <c r="B74" s="350">
        <v>2009</v>
      </c>
      <c r="C74" s="351" t="s">
        <v>279</v>
      </c>
      <c r="D74" s="387"/>
      <c r="E74" s="388"/>
      <c r="F74" s="365" t="str">
        <f aca="true" t="shared" si="3" ref="F74:F137">IF(AND(D74+E74+2415018.5=2415018.5),"-----------------",D74+E74+2415018.5)</f>
        <v>-----------------</v>
      </c>
      <c r="G74" s="363" t="s">
        <v>258</v>
      </c>
      <c r="H74" s="369"/>
      <c r="I74" s="370"/>
      <c r="J74" s="357" t="s">
        <v>21</v>
      </c>
      <c r="K74" s="370"/>
      <c r="L74" s="371"/>
      <c r="M74" s="366" t="e">
        <f t="shared" si="2"/>
        <v>#DIV/0!</v>
      </c>
      <c r="N74" s="372"/>
      <c r="O74" s="389"/>
      <c r="P74" s="374"/>
      <c r="Q74" s="363"/>
    </row>
    <row r="75" spans="1:17" ht="15" customHeight="1">
      <c r="A75" s="386"/>
      <c r="B75" s="350">
        <v>2009</v>
      </c>
      <c r="C75" s="351" t="s">
        <v>279</v>
      </c>
      <c r="D75" s="387"/>
      <c r="E75" s="388"/>
      <c r="F75" s="365" t="str">
        <f t="shared" si="3"/>
        <v>-----------------</v>
      </c>
      <c r="G75" s="363" t="s">
        <v>258</v>
      </c>
      <c r="H75" s="369"/>
      <c r="I75" s="370"/>
      <c r="J75" s="357" t="s">
        <v>21</v>
      </c>
      <c r="K75" s="370"/>
      <c r="L75" s="371"/>
      <c r="M75" s="366" t="e">
        <f t="shared" si="2"/>
        <v>#DIV/0!</v>
      </c>
      <c r="N75" s="372"/>
      <c r="O75" s="389"/>
      <c r="P75" s="374"/>
      <c r="Q75" s="363"/>
    </row>
    <row r="76" spans="1:17" ht="15" customHeight="1">
      <c r="A76" s="386"/>
      <c r="B76" s="350">
        <v>2009</v>
      </c>
      <c r="C76" s="351" t="s">
        <v>279</v>
      </c>
      <c r="D76" s="387"/>
      <c r="E76" s="388"/>
      <c r="F76" s="365" t="str">
        <f t="shared" si="3"/>
        <v>-----------------</v>
      </c>
      <c r="G76" s="363" t="s">
        <v>258</v>
      </c>
      <c r="H76" s="369"/>
      <c r="I76" s="370"/>
      <c r="J76" s="357" t="s">
        <v>21</v>
      </c>
      <c r="K76" s="370"/>
      <c r="L76" s="371"/>
      <c r="M76" s="366" t="e">
        <f t="shared" si="2"/>
        <v>#DIV/0!</v>
      </c>
      <c r="N76" s="372"/>
      <c r="O76" s="389"/>
      <c r="P76" s="374"/>
      <c r="Q76" s="363"/>
    </row>
    <row r="77" spans="1:17" ht="15" customHeight="1">
      <c r="A77" s="386"/>
      <c r="B77" s="350">
        <v>2009</v>
      </c>
      <c r="C77" s="351" t="s">
        <v>279</v>
      </c>
      <c r="D77" s="387"/>
      <c r="E77" s="388"/>
      <c r="F77" s="365" t="str">
        <f t="shared" si="3"/>
        <v>-----------------</v>
      </c>
      <c r="G77" s="363" t="s">
        <v>258</v>
      </c>
      <c r="H77" s="369"/>
      <c r="I77" s="370"/>
      <c r="J77" s="357" t="s">
        <v>21</v>
      </c>
      <c r="K77" s="370"/>
      <c r="L77" s="371"/>
      <c r="M77" s="366" t="e">
        <f t="shared" si="2"/>
        <v>#DIV/0!</v>
      </c>
      <c r="N77" s="372"/>
      <c r="O77" s="389"/>
      <c r="P77" s="374"/>
      <c r="Q77" s="363"/>
    </row>
    <row r="78" spans="1:17" ht="15" customHeight="1">
      <c r="A78" s="386"/>
      <c r="B78" s="350">
        <v>2009</v>
      </c>
      <c r="C78" s="351" t="s">
        <v>279</v>
      </c>
      <c r="D78" s="387"/>
      <c r="E78" s="388"/>
      <c r="F78" s="365" t="str">
        <f t="shared" si="3"/>
        <v>-----------------</v>
      </c>
      <c r="G78" s="363" t="s">
        <v>258</v>
      </c>
      <c r="H78" s="369"/>
      <c r="I78" s="370"/>
      <c r="J78" s="357" t="s">
        <v>21</v>
      </c>
      <c r="K78" s="370"/>
      <c r="L78" s="371"/>
      <c r="M78" s="366" t="e">
        <f t="shared" si="2"/>
        <v>#DIV/0!</v>
      </c>
      <c r="N78" s="372"/>
      <c r="O78" s="409"/>
      <c r="P78" s="374"/>
      <c r="Q78" s="363"/>
    </row>
    <row r="79" spans="1:17" ht="15" customHeight="1">
      <c r="A79" s="386"/>
      <c r="B79" s="350">
        <v>2009</v>
      </c>
      <c r="C79" s="351" t="s">
        <v>279</v>
      </c>
      <c r="D79" s="387"/>
      <c r="E79" s="388"/>
      <c r="F79" s="365" t="str">
        <f t="shared" si="3"/>
        <v>-----------------</v>
      </c>
      <c r="G79" s="363" t="s">
        <v>258</v>
      </c>
      <c r="H79" s="369"/>
      <c r="I79" s="370"/>
      <c r="J79" s="357" t="s">
        <v>21</v>
      </c>
      <c r="K79" s="370"/>
      <c r="L79" s="371"/>
      <c r="M79" s="366" t="e">
        <f t="shared" si="2"/>
        <v>#DIV/0!</v>
      </c>
      <c r="N79" s="372"/>
      <c r="O79" s="389"/>
      <c r="P79" s="374"/>
      <c r="Q79" s="363"/>
    </row>
    <row r="80" spans="1:17" ht="15" customHeight="1">
      <c r="A80" s="386"/>
      <c r="B80" s="350">
        <v>2009</v>
      </c>
      <c r="C80" s="351" t="s">
        <v>279</v>
      </c>
      <c r="D80" s="387"/>
      <c r="E80" s="388"/>
      <c r="F80" s="365" t="str">
        <f t="shared" si="3"/>
        <v>-----------------</v>
      </c>
      <c r="G80" s="363" t="s">
        <v>258</v>
      </c>
      <c r="H80" s="369"/>
      <c r="I80" s="370"/>
      <c r="J80" s="357" t="s">
        <v>21</v>
      </c>
      <c r="K80" s="370"/>
      <c r="L80" s="371"/>
      <c r="M80" s="366" t="e">
        <f t="shared" si="2"/>
        <v>#DIV/0!</v>
      </c>
      <c r="N80" s="372"/>
      <c r="O80" s="389"/>
      <c r="P80" s="374"/>
      <c r="Q80" s="363"/>
    </row>
    <row r="81" spans="1:17" ht="15" customHeight="1">
      <c r="A81" s="386"/>
      <c r="B81" s="350">
        <v>2009</v>
      </c>
      <c r="C81" s="351" t="s">
        <v>279</v>
      </c>
      <c r="D81" s="387"/>
      <c r="E81" s="388"/>
      <c r="F81" s="365" t="str">
        <f t="shared" si="3"/>
        <v>-----------------</v>
      </c>
      <c r="G81" s="363" t="s">
        <v>258</v>
      </c>
      <c r="H81" s="369"/>
      <c r="I81" s="370"/>
      <c r="J81" s="357" t="s">
        <v>21</v>
      </c>
      <c r="K81" s="370"/>
      <c r="L81" s="371"/>
      <c r="M81" s="366" t="e">
        <f t="shared" si="2"/>
        <v>#DIV/0!</v>
      </c>
      <c r="N81" s="372"/>
      <c r="O81" s="389"/>
      <c r="P81" s="390"/>
      <c r="Q81" s="363"/>
    </row>
    <row r="82" spans="1:17" ht="15" customHeight="1">
      <c r="A82" s="386"/>
      <c r="B82" s="350">
        <v>2009</v>
      </c>
      <c r="C82" s="351" t="s">
        <v>279</v>
      </c>
      <c r="D82" s="387"/>
      <c r="E82" s="388"/>
      <c r="F82" s="365" t="str">
        <f t="shared" si="3"/>
        <v>-----------------</v>
      </c>
      <c r="G82" s="363" t="s">
        <v>258</v>
      </c>
      <c r="H82" s="369"/>
      <c r="I82" s="370"/>
      <c r="J82" s="357" t="s">
        <v>21</v>
      </c>
      <c r="K82" s="370"/>
      <c r="L82" s="371"/>
      <c r="M82" s="366" t="e">
        <f t="shared" si="2"/>
        <v>#DIV/0!</v>
      </c>
      <c r="N82" s="372"/>
      <c r="O82" s="389"/>
      <c r="P82" s="374"/>
      <c r="Q82" s="363"/>
    </row>
    <row r="83" spans="1:17" ht="15" customHeight="1">
      <c r="A83" s="386"/>
      <c r="B83" s="350">
        <v>2009</v>
      </c>
      <c r="C83" s="351" t="s">
        <v>279</v>
      </c>
      <c r="D83" s="387"/>
      <c r="E83" s="388"/>
      <c r="F83" s="365" t="str">
        <f t="shared" si="3"/>
        <v>-----------------</v>
      </c>
      <c r="G83" s="363" t="s">
        <v>258</v>
      </c>
      <c r="H83" s="369"/>
      <c r="I83" s="370"/>
      <c r="J83" s="357" t="s">
        <v>21</v>
      </c>
      <c r="K83" s="370"/>
      <c r="L83" s="371"/>
      <c r="M83" s="366" t="e">
        <f t="shared" si="2"/>
        <v>#DIV/0!</v>
      </c>
      <c r="N83" s="372"/>
      <c r="O83" s="389"/>
      <c r="P83" s="374"/>
      <c r="Q83" s="363"/>
    </row>
    <row r="84" spans="1:17" ht="15" customHeight="1">
      <c r="A84" s="386"/>
      <c r="B84" s="350">
        <v>2009</v>
      </c>
      <c r="C84" s="351" t="s">
        <v>279</v>
      </c>
      <c r="D84" s="387"/>
      <c r="E84" s="388"/>
      <c r="F84" s="365" t="str">
        <f t="shared" si="3"/>
        <v>-----------------</v>
      </c>
      <c r="G84" s="363" t="s">
        <v>258</v>
      </c>
      <c r="H84" s="369"/>
      <c r="I84" s="370"/>
      <c r="J84" s="357" t="s">
        <v>21</v>
      </c>
      <c r="K84" s="370"/>
      <c r="L84" s="371"/>
      <c r="M84" s="366" t="e">
        <f t="shared" si="2"/>
        <v>#DIV/0!</v>
      </c>
      <c r="N84" s="372"/>
      <c r="O84" s="373"/>
      <c r="P84" s="374"/>
      <c r="Q84" s="363"/>
    </row>
    <row r="85" spans="1:17" ht="15" customHeight="1">
      <c r="A85" s="386"/>
      <c r="B85" s="350">
        <v>2009</v>
      </c>
      <c r="C85" s="351" t="s">
        <v>279</v>
      </c>
      <c r="D85" s="387"/>
      <c r="E85" s="388"/>
      <c r="F85" s="365" t="str">
        <f t="shared" si="3"/>
        <v>-----------------</v>
      </c>
      <c r="G85" s="363" t="s">
        <v>258</v>
      </c>
      <c r="H85" s="369"/>
      <c r="I85" s="370"/>
      <c r="J85" s="357" t="s">
        <v>21</v>
      </c>
      <c r="K85" s="370"/>
      <c r="L85" s="371"/>
      <c r="M85" s="366" t="e">
        <f t="shared" si="2"/>
        <v>#DIV/0!</v>
      </c>
      <c r="N85" s="372"/>
      <c r="O85" s="373"/>
      <c r="P85" s="374"/>
      <c r="Q85" s="363"/>
    </row>
    <row r="86" spans="1:17" ht="15" customHeight="1">
      <c r="A86" s="386"/>
      <c r="B86" s="350">
        <v>2009</v>
      </c>
      <c r="C86" s="351" t="s">
        <v>279</v>
      </c>
      <c r="D86" s="387"/>
      <c r="E86" s="388"/>
      <c r="F86" s="365" t="str">
        <f t="shared" si="3"/>
        <v>-----------------</v>
      </c>
      <c r="G86" s="363" t="s">
        <v>258</v>
      </c>
      <c r="H86" s="369"/>
      <c r="I86" s="370"/>
      <c r="J86" s="357" t="s">
        <v>21</v>
      </c>
      <c r="K86" s="370"/>
      <c r="L86" s="371"/>
      <c r="M86" s="366" t="e">
        <f t="shared" si="2"/>
        <v>#DIV/0!</v>
      </c>
      <c r="N86" s="372"/>
      <c r="O86" s="389"/>
      <c r="P86" s="374"/>
      <c r="Q86" s="363"/>
    </row>
    <row r="87" spans="1:17" ht="15" customHeight="1">
      <c r="A87" s="386"/>
      <c r="B87" s="350">
        <v>2009</v>
      </c>
      <c r="C87" s="351" t="s">
        <v>279</v>
      </c>
      <c r="D87" s="387"/>
      <c r="E87" s="388"/>
      <c r="F87" s="365" t="str">
        <f t="shared" si="3"/>
        <v>-----------------</v>
      </c>
      <c r="G87" s="363" t="s">
        <v>258</v>
      </c>
      <c r="H87" s="369"/>
      <c r="I87" s="370"/>
      <c r="J87" s="357" t="s">
        <v>21</v>
      </c>
      <c r="K87" s="370"/>
      <c r="L87" s="371"/>
      <c r="M87" s="366" t="e">
        <f t="shared" si="2"/>
        <v>#DIV/0!</v>
      </c>
      <c r="N87" s="372"/>
      <c r="O87" s="389"/>
      <c r="P87" s="374"/>
      <c r="Q87" s="363"/>
    </row>
    <row r="88" spans="1:17" ht="15" customHeight="1">
      <c r="A88" s="386"/>
      <c r="B88" s="350">
        <v>2009</v>
      </c>
      <c r="C88" s="351" t="s">
        <v>279</v>
      </c>
      <c r="D88" s="387"/>
      <c r="E88" s="388"/>
      <c r="F88" s="365" t="str">
        <f t="shared" si="3"/>
        <v>-----------------</v>
      </c>
      <c r="G88" s="363" t="s">
        <v>258</v>
      </c>
      <c r="H88" s="369"/>
      <c r="I88" s="370"/>
      <c r="J88" s="357" t="s">
        <v>21</v>
      </c>
      <c r="K88" s="370"/>
      <c r="L88" s="371"/>
      <c r="M88" s="366" t="e">
        <f t="shared" si="2"/>
        <v>#DIV/0!</v>
      </c>
      <c r="N88" s="372"/>
      <c r="O88" s="389"/>
      <c r="P88" s="374"/>
      <c r="Q88" s="363"/>
    </row>
    <row r="89" spans="1:17" ht="15" customHeight="1">
      <c r="A89" s="386"/>
      <c r="B89" s="350">
        <v>2009</v>
      </c>
      <c r="C89" s="351" t="s">
        <v>279</v>
      </c>
      <c r="D89" s="387"/>
      <c r="E89" s="388"/>
      <c r="F89" s="365" t="str">
        <f t="shared" si="3"/>
        <v>-----------------</v>
      </c>
      <c r="G89" s="363" t="s">
        <v>258</v>
      </c>
      <c r="H89" s="369"/>
      <c r="I89" s="370"/>
      <c r="J89" s="357" t="s">
        <v>21</v>
      </c>
      <c r="K89" s="370"/>
      <c r="L89" s="371"/>
      <c r="M89" s="366" t="e">
        <f t="shared" si="2"/>
        <v>#DIV/0!</v>
      </c>
      <c r="N89" s="372"/>
      <c r="O89" s="409"/>
      <c r="P89" s="374"/>
      <c r="Q89" s="363"/>
    </row>
    <row r="90" spans="1:17" ht="15" customHeight="1">
      <c r="A90" s="386"/>
      <c r="B90" s="350">
        <v>2009</v>
      </c>
      <c r="C90" s="351" t="s">
        <v>279</v>
      </c>
      <c r="D90" s="387"/>
      <c r="E90" s="388"/>
      <c r="F90" s="365" t="str">
        <f t="shared" si="3"/>
        <v>-----------------</v>
      </c>
      <c r="G90" s="363" t="s">
        <v>258</v>
      </c>
      <c r="H90" s="369"/>
      <c r="I90" s="370"/>
      <c r="J90" s="357" t="s">
        <v>21</v>
      </c>
      <c r="K90" s="370"/>
      <c r="L90" s="371"/>
      <c r="M90" s="366" t="e">
        <f t="shared" si="2"/>
        <v>#DIV/0!</v>
      </c>
      <c r="N90" s="372"/>
      <c r="O90" s="389"/>
      <c r="P90" s="374"/>
      <c r="Q90" s="363"/>
    </row>
    <row r="91" spans="1:17" ht="15" customHeight="1">
      <c r="A91" s="386"/>
      <c r="B91" s="350">
        <v>2009</v>
      </c>
      <c r="C91" s="351" t="s">
        <v>279</v>
      </c>
      <c r="D91" s="387"/>
      <c r="E91" s="404"/>
      <c r="F91" s="365" t="str">
        <f t="shared" si="3"/>
        <v>-----------------</v>
      </c>
      <c r="G91" s="363" t="s">
        <v>258</v>
      </c>
      <c r="H91" s="369"/>
      <c r="I91" s="370"/>
      <c r="J91" s="357" t="s">
        <v>21</v>
      </c>
      <c r="K91" s="370"/>
      <c r="L91" s="371"/>
      <c r="M91" s="366" t="e">
        <f t="shared" si="2"/>
        <v>#DIV/0!</v>
      </c>
      <c r="N91" s="372"/>
      <c r="O91" s="409"/>
      <c r="P91" s="374"/>
      <c r="Q91" s="363"/>
    </row>
    <row r="92" spans="1:17" ht="15" customHeight="1">
      <c r="A92" s="386"/>
      <c r="B92" s="350">
        <v>2009</v>
      </c>
      <c r="C92" s="351" t="s">
        <v>279</v>
      </c>
      <c r="D92" s="387"/>
      <c r="E92" s="388"/>
      <c r="F92" s="365" t="str">
        <f t="shared" si="3"/>
        <v>-----------------</v>
      </c>
      <c r="G92" s="363" t="s">
        <v>258</v>
      </c>
      <c r="H92" s="369"/>
      <c r="I92" s="370"/>
      <c r="J92" s="357" t="s">
        <v>21</v>
      </c>
      <c r="K92" s="370"/>
      <c r="L92" s="371"/>
      <c r="M92" s="366" t="e">
        <f t="shared" si="2"/>
        <v>#DIV/0!</v>
      </c>
      <c r="N92" s="372"/>
      <c r="O92" s="409"/>
      <c r="P92" s="374"/>
      <c r="Q92" s="363"/>
    </row>
    <row r="93" spans="1:17" ht="15" customHeight="1">
      <c r="A93" s="386"/>
      <c r="B93" s="350">
        <v>2009</v>
      </c>
      <c r="C93" s="351" t="s">
        <v>279</v>
      </c>
      <c r="D93" s="387"/>
      <c r="E93" s="388"/>
      <c r="F93" s="365" t="str">
        <f t="shared" si="3"/>
        <v>-----------------</v>
      </c>
      <c r="G93" s="363" t="s">
        <v>258</v>
      </c>
      <c r="H93" s="369"/>
      <c r="I93" s="370"/>
      <c r="J93" s="357" t="s">
        <v>21</v>
      </c>
      <c r="K93" s="370"/>
      <c r="L93" s="371"/>
      <c r="M93" s="366" t="e">
        <f t="shared" si="2"/>
        <v>#DIV/0!</v>
      </c>
      <c r="N93" s="372"/>
      <c r="O93" s="409"/>
      <c r="P93" s="374"/>
      <c r="Q93" s="363"/>
    </row>
    <row r="94" spans="1:17" ht="15" customHeight="1">
      <c r="A94" s="386"/>
      <c r="B94" s="350">
        <v>2009</v>
      </c>
      <c r="C94" s="351" t="s">
        <v>279</v>
      </c>
      <c r="D94" s="387"/>
      <c r="E94" s="388"/>
      <c r="F94" s="365" t="str">
        <f t="shared" si="3"/>
        <v>-----------------</v>
      </c>
      <c r="G94" s="363" t="s">
        <v>258</v>
      </c>
      <c r="H94" s="369"/>
      <c r="I94" s="370"/>
      <c r="J94" s="357" t="s">
        <v>21</v>
      </c>
      <c r="K94" s="370"/>
      <c r="L94" s="371"/>
      <c r="M94" s="366" t="e">
        <f t="shared" si="2"/>
        <v>#DIV/0!</v>
      </c>
      <c r="N94" s="372"/>
      <c r="O94" s="373"/>
      <c r="P94" s="374"/>
      <c r="Q94" s="363"/>
    </row>
    <row r="95" spans="1:17" ht="15" customHeight="1">
      <c r="A95" s="386"/>
      <c r="B95" s="350">
        <v>2009</v>
      </c>
      <c r="C95" s="351" t="s">
        <v>279</v>
      </c>
      <c r="D95" s="387"/>
      <c r="E95" s="388"/>
      <c r="F95" s="365" t="str">
        <f t="shared" si="3"/>
        <v>-----------------</v>
      </c>
      <c r="G95" s="363" t="s">
        <v>258</v>
      </c>
      <c r="H95" s="369"/>
      <c r="I95" s="370"/>
      <c r="J95" s="357" t="s">
        <v>21</v>
      </c>
      <c r="K95" s="370"/>
      <c r="L95" s="371"/>
      <c r="M95" s="366" t="e">
        <f t="shared" si="2"/>
        <v>#DIV/0!</v>
      </c>
      <c r="N95" s="372"/>
      <c r="O95" s="409"/>
      <c r="P95" s="374"/>
      <c r="Q95" s="363"/>
    </row>
    <row r="96" spans="1:17" ht="15" customHeight="1">
      <c r="A96" s="386"/>
      <c r="B96" s="350">
        <v>2009</v>
      </c>
      <c r="C96" s="351" t="s">
        <v>279</v>
      </c>
      <c r="D96" s="387"/>
      <c r="E96" s="388"/>
      <c r="F96" s="365" t="str">
        <f t="shared" si="3"/>
        <v>-----------------</v>
      </c>
      <c r="G96" s="363" t="s">
        <v>258</v>
      </c>
      <c r="H96" s="369"/>
      <c r="I96" s="370"/>
      <c r="J96" s="357" t="s">
        <v>21</v>
      </c>
      <c r="K96" s="370"/>
      <c r="L96" s="371"/>
      <c r="M96" s="366" t="e">
        <f t="shared" si="2"/>
        <v>#DIV/0!</v>
      </c>
      <c r="N96" s="372"/>
      <c r="O96" s="409"/>
      <c r="P96" s="374"/>
      <c r="Q96" s="363"/>
    </row>
    <row r="97" spans="1:17" ht="15" customHeight="1">
      <c r="A97" s="386"/>
      <c r="B97" s="350">
        <v>2009</v>
      </c>
      <c r="C97" s="351" t="s">
        <v>279</v>
      </c>
      <c r="D97" s="387"/>
      <c r="E97" s="388"/>
      <c r="F97" s="365" t="str">
        <f t="shared" si="3"/>
        <v>-----------------</v>
      </c>
      <c r="G97" s="363" t="s">
        <v>258</v>
      </c>
      <c r="H97" s="369"/>
      <c r="I97" s="370"/>
      <c r="J97" s="357" t="s">
        <v>21</v>
      </c>
      <c r="K97" s="370"/>
      <c r="L97" s="371"/>
      <c r="M97" s="366" t="e">
        <f t="shared" si="2"/>
        <v>#DIV/0!</v>
      </c>
      <c r="N97" s="372"/>
      <c r="O97" s="389"/>
      <c r="P97" s="374"/>
      <c r="Q97" s="363"/>
    </row>
    <row r="98" spans="1:17" ht="15" customHeight="1">
      <c r="A98" s="386"/>
      <c r="B98" s="350">
        <v>2009</v>
      </c>
      <c r="C98" s="351" t="s">
        <v>279</v>
      </c>
      <c r="D98" s="387"/>
      <c r="E98" s="388"/>
      <c r="F98" s="365" t="str">
        <f t="shared" si="3"/>
        <v>-----------------</v>
      </c>
      <c r="G98" s="363" t="s">
        <v>258</v>
      </c>
      <c r="H98" s="369"/>
      <c r="I98" s="370"/>
      <c r="J98" s="357" t="s">
        <v>21</v>
      </c>
      <c r="K98" s="370"/>
      <c r="L98" s="371"/>
      <c r="M98" s="366" t="e">
        <f t="shared" si="2"/>
        <v>#DIV/0!</v>
      </c>
      <c r="N98" s="372"/>
      <c r="O98" s="409"/>
      <c r="P98" s="390"/>
      <c r="Q98" s="363"/>
    </row>
    <row r="99" spans="1:17" ht="15" customHeight="1">
      <c r="A99" s="386"/>
      <c r="B99" s="350">
        <v>2009</v>
      </c>
      <c r="C99" s="351" t="s">
        <v>279</v>
      </c>
      <c r="D99" s="387"/>
      <c r="E99" s="388"/>
      <c r="F99" s="365" t="str">
        <f t="shared" si="3"/>
        <v>-----------------</v>
      </c>
      <c r="G99" s="363" t="s">
        <v>258</v>
      </c>
      <c r="H99" s="369"/>
      <c r="I99" s="370"/>
      <c r="J99" s="357" t="s">
        <v>21</v>
      </c>
      <c r="K99" s="370"/>
      <c r="L99" s="371"/>
      <c r="M99" s="366" t="e">
        <f t="shared" si="2"/>
        <v>#DIV/0!</v>
      </c>
      <c r="N99" s="372"/>
      <c r="O99" s="373"/>
      <c r="P99" s="390"/>
      <c r="Q99" s="363"/>
    </row>
    <row r="100" spans="1:17" ht="15" customHeight="1">
      <c r="A100" s="386"/>
      <c r="B100" s="350">
        <v>2009</v>
      </c>
      <c r="C100" s="351" t="s">
        <v>279</v>
      </c>
      <c r="D100" s="387"/>
      <c r="E100" s="388"/>
      <c r="F100" s="365" t="str">
        <f t="shared" si="3"/>
        <v>-----------------</v>
      </c>
      <c r="G100" s="363" t="s">
        <v>258</v>
      </c>
      <c r="H100" s="369"/>
      <c r="I100" s="370"/>
      <c r="J100" s="357" t="s">
        <v>21</v>
      </c>
      <c r="K100" s="370"/>
      <c r="L100" s="371"/>
      <c r="M100" s="366" t="e">
        <f t="shared" si="2"/>
        <v>#DIV/0!</v>
      </c>
      <c r="N100" s="372"/>
      <c r="O100" s="409"/>
      <c r="P100" s="390"/>
      <c r="Q100" s="363"/>
    </row>
    <row r="101" spans="1:17" ht="15" customHeight="1">
      <c r="A101" s="386"/>
      <c r="B101" s="350">
        <v>2009</v>
      </c>
      <c r="C101" s="351" t="s">
        <v>279</v>
      </c>
      <c r="D101" s="387"/>
      <c r="E101" s="388"/>
      <c r="F101" s="365" t="str">
        <f t="shared" si="3"/>
        <v>-----------------</v>
      </c>
      <c r="G101" s="363" t="s">
        <v>258</v>
      </c>
      <c r="H101" s="369"/>
      <c r="I101" s="370"/>
      <c r="J101" s="357" t="s">
        <v>21</v>
      </c>
      <c r="K101" s="370"/>
      <c r="L101" s="371"/>
      <c r="M101" s="366" t="e">
        <f t="shared" si="2"/>
        <v>#DIV/0!</v>
      </c>
      <c r="N101" s="372"/>
      <c r="O101" s="389"/>
      <c r="P101" s="374"/>
      <c r="Q101" s="363"/>
    </row>
    <row r="102" spans="1:17" ht="15" customHeight="1">
      <c r="A102" s="386"/>
      <c r="B102" s="350">
        <v>2009</v>
      </c>
      <c r="C102" s="351" t="s">
        <v>279</v>
      </c>
      <c r="D102" s="387"/>
      <c r="E102" s="388"/>
      <c r="F102" s="365" t="str">
        <f t="shared" si="3"/>
        <v>-----------------</v>
      </c>
      <c r="G102" s="363" t="s">
        <v>258</v>
      </c>
      <c r="H102" s="369"/>
      <c r="I102" s="370"/>
      <c r="J102" s="357" t="s">
        <v>21</v>
      </c>
      <c r="K102" s="370"/>
      <c r="L102" s="371"/>
      <c r="M102" s="366" t="e">
        <f t="shared" si="2"/>
        <v>#DIV/0!</v>
      </c>
      <c r="N102" s="372"/>
      <c r="O102" s="409"/>
      <c r="P102" s="390"/>
      <c r="Q102" s="363"/>
    </row>
    <row r="103" spans="1:17" ht="15" customHeight="1">
      <c r="A103" s="386"/>
      <c r="B103" s="350">
        <v>2009</v>
      </c>
      <c r="C103" s="351" t="s">
        <v>279</v>
      </c>
      <c r="D103" s="387"/>
      <c r="E103" s="388"/>
      <c r="F103" s="365" t="str">
        <f t="shared" si="3"/>
        <v>-----------------</v>
      </c>
      <c r="G103" s="363" t="s">
        <v>258</v>
      </c>
      <c r="H103" s="369"/>
      <c r="I103" s="370"/>
      <c r="J103" s="357" t="s">
        <v>21</v>
      </c>
      <c r="K103" s="370"/>
      <c r="L103" s="371"/>
      <c r="M103" s="366" t="e">
        <f t="shared" si="2"/>
        <v>#DIV/0!</v>
      </c>
      <c r="N103" s="372"/>
      <c r="O103" s="389"/>
      <c r="P103" s="390"/>
      <c r="Q103" s="363"/>
    </row>
    <row r="104" spans="1:17" ht="15" customHeight="1">
      <c r="A104" s="386"/>
      <c r="B104" s="350">
        <v>2009</v>
      </c>
      <c r="C104" s="351" t="s">
        <v>279</v>
      </c>
      <c r="D104" s="387"/>
      <c r="E104" s="388"/>
      <c r="F104" s="365" t="str">
        <f t="shared" si="3"/>
        <v>-----------------</v>
      </c>
      <c r="G104" s="363" t="s">
        <v>258</v>
      </c>
      <c r="H104" s="369"/>
      <c r="I104" s="370"/>
      <c r="J104" s="357" t="s">
        <v>21</v>
      </c>
      <c r="K104" s="370"/>
      <c r="L104" s="371"/>
      <c r="M104" s="366" t="e">
        <f t="shared" si="2"/>
        <v>#DIV/0!</v>
      </c>
      <c r="N104" s="372"/>
      <c r="O104" s="389"/>
      <c r="P104" s="390"/>
      <c r="Q104" s="363"/>
    </row>
    <row r="105" spans="1:17" ht="15" customHeight="1">
      <c r="A105" s="386"/>
      <c r="B105" s="350">
        <v>2009</v>
      </c>
      <c r="C105" s="351" t="s">
        <v>279</v>
      </c>
      <c r="D105" s="387"/>
      <c r="E105" s="388"/>
      <c r="F105" s="365" t="str">
        <f t="shared" si="3"/>
        <v>-----------------</v>
      </c>
      <c r="G105" s="363" t="s">
        <v>258</v>
      </c>
      <c r="H105" s="369"/>
      <c r="I105" s="370"/>
      <c r="J105" s="357" t="s">
        <v>21</v>
      </c>
      <c r="K105" s="370"/>
      <c r="L105" s="371"/>
      <c r="M105" s="366" t="e">
        <f t="shared" si="2"/>
        <v>#DIV/0!</v>
      </c>
      <c r="N105" s="372"/>
      <c r="O105" s="389"/>
      <c r="P105" s="390"/>
      <c r="Q105" s="363"/>
    </row>
    <row r="106" spans="1:17" ht="15" customHeight="1">
      <c r="A106" s="386"/>
      <c r="B106" s="350">
        <v>2009</v>
      </c>
      <c r="C106" s="351" t="s">
        <v>279</v>
      </c>
      <c r="D106" s="387"/>
      <c r="E106" s="410"/>
      <c r="F106" s="365" t="str">
        <f t="shared" si="3"/>
        <v>-----------------</v>
      </c>
      <c r="G106" s="363" t="s">
        <v>258</v>
      </c>
      <c r="H106" s="411"/>
      <c r="I106" s="357"/>
      <c r="J106" s="357" t="s">
        <v>21</v>
      </c>
      <c r="K106" s="357"/>
      <c r="L106" s="408"/>
      <c r="M106" s="366" t="e">
        <f t="shared" si="2"/>
        <v>#DIV/0!</v>
      </c>
      <c r="N106" s="412"/>
      <c r="O106" s="413"/>
      <c r="P106" s="414"/>
      <c r="Q106" s="363"/>
    </row>
    <row r="107" spans="1:17" ht="15" customHeight="1">
      <c r="A107" s="386"/>
      <c r="B107" s="350">
        <v>2009</v>
      </c>
      <c r="C107" s="351" t="s">
        <v>279</v>
      </c>
      <c r="D107" s="387"/>
      <c r="E107" s="410"/>
      <c r="F107" s="365" t="str">
        <f t="shared" si="3"/>
        <v>-----------------</v>
      </c>
      <c r="G107" s="363" t="s">
        <v>258</v>
      </c>
      <c r="H107" s="411"/>
      <c r="I107" s="357"/>
      <c r="J107" s="357" t="s">
        <v>21</v>
      </c>
      <c r="K107" s="357"/>
      <c r="L107" s="408"/>
      <c r="M107" s="366" t="e">
        <f t="shared" si="2"/>
        <v>#DIV/0!</v>
      </c>
      <c r="N107" s="415"/>
      <c r="O107" s="416"/>
      <c r="P107" s="414"/>
      <c r="Q107" s="363"/>
    </row>
    <row r="108" spans="1:17" ht="15" customHeight="1">
      <c r="A108" s="386"/>
      <c r="B108" s="350">
        <v>2009</v>
      </c>
      <c r="C108" s="351" t="s">
        <v>279</v>
      </c>
      <c r="D108" s="387"/>
      <c r="E108" s="388"/>
      <c r="F108" s="365" t="str">
        <f t="shared" si="3"/>
        <v>-----------------</v>
      </c>
      <c r="G108" s="363" t="s">
        <v>258</v>
      </c>
      <c r="H108" s="369"/>
      <c r="I108" s="370"/>
      <c r="J108" s="357" t="s">
        <v>21</v>
      </c>
      <c r="K108" s="370"/>
      <c r="L108" s="371"/>
      <c r="M108" s="366" t="e">
        <f t="shared" si="2"/>
        <v>#DIV/0!</v>
      </c>
      <c r="N108" s="372"/>
      <c r="O108" s="373"/>
      <c r="P108" s="374"/>
      <c r="Q108" s="363"/>
    </row>
    <row r="109" spans="1:17" ht="15" customHeight="1">
      <c r="A109" s="386"/>
      <c r="B109" s="350">
        <v>2009</v>
      </c>
      <c r="C109" s="351" t="s">
        <v>279</v>
      </c>
      <c r="D109" s="387"/>
      <c r="E109" s="388"/>
      <c r="F109" s="365" t="str">
        <f t="shared" si="3"/>
        <v>-----------------</v>
      </c>
      <c r="G109" s="363" t="s">
        <v>258</v>
      </c>
      <c r="H109" s="369"/>
      <c r="I109" s="370"/>
      <c r="J109" s="357" t="s">
        <v>21</v>
      </c>
      <c r="K109" s="370"/>
      <c r="L109" s="371"/>
      <c r="M109" s="366" t="e">
        <f t="shared" si="2"/>
        <v>#DIV/0!</v>
      </c>
      <c r="N109" s="372"/>
      <c r="O109" s="373"/>
      <c r="P109" s="374"/>
      <c r="Q109" s="363"/>
    </row>
    <row r="110" spans="1:17" ht="15" customHeight="1">
      <c r="A110" s="417"/>
      <c r="B110" s="350">
        <v>2009</v>
      </c>
      <c r="C110" s="351" t="s">
        <v>279</v>
      </c>
      <c r="D110" s="352"/>
      <c r="E110" s="353"/>
      <c r="F110" s="365" t="str">
        <f t="shared" si="3"/>
        <v>-----------------</v>
      </c>
      <c r="G110" s="363" t="s">
        <v>258</v>
      </c>
      <c r="H110" s="355"/>
      <c r="I110" s="356"/>
      <c r="J110" s="357" t="s">
        <v>21</v>
      </c>
      <c r="K110" s="356"/>
      <c r="L110" s="358"/>
      <c r="M110" s="366" t="e">
        <f t="shared" si="2"/>
        <v>#DIV/0!</v>
      </c>
      <c r="N110" s="362"/>
      <c r="O110" s="375"/>
      <c r="P110" s="361"/>
      <c r="Q110" s="351"/>
    </row>
    <row r="111" spans="1:17" ht="15" customHeight="1">
      <c r="A111" s="417"/>
      <c r="B111" s="350">
        <v>2009</v>
      </c>
      <c r="C111" s="351" t="s">
        <v>279</v>
      </c>
      <c r="D111" s="352"/>
      <c r="E111" s="353"/>
      <c r="F111" s="365" t="str">
        <f t="shared" si="3"/>
        <v>-----------------</v>
      </c>
      <c r="G111" s="363" t="s">
        <v>258</v>
      </c>
      <c r="H111" s="355"/>
      <c r="I111" s="356"/>
      <c r="J111" s="357" t="s">
        <v>21</v>
      </c>
      <c r="K111" s="356"/>
      <c r="L111" s="358"/>
      <c r="M111" s="366" t="e">
        <f t="shared" si="2"/>
        <v>#DIV/0!</v>
      </c>
      <c r="N111" s="362"/>
      <c r="O111" s="375"/>
      <c r="P111" s="9"/>
      <c r="Q111" s="351"/>
    </row>
    <row r="112" spans="1:17" ht="15" customHeight="1">
      <c r="A112" s="417"/>
      <c r="B112" s="350">
        <v>2009</v>
      </c>
      <c r="C112" s="351" t="s">
        <v>279</v>
      </c>
      <c r="D112" s="352"/>
      <c r="E112" s="353"/>
      <c r="F112" s="365" t="str">
        <f t="shared" si="3"/>
        <v>-----------------</v>
      </c>
      <c r="G112" s="363" t="s">
        <v>258</v>
      </c>
      <c r="H112" s="355"/>
      <c r="I112" s="356"/>
      <c r="J112" s="357" t="s">
        <v>21</v>
      </c>
      <c r="K112" s="356"/>
      <c r="L112" s="358"/>
      <c r="M112" s="366" t="e">
        <f t="shared" si="2"/>
        <v>#DIV/0!</v>
      </c>
      <c r="N112" s="362"/>
      <c r="O112" s="375"/>
      <c r="P112" s="361"/>
      <c r="Q112" s="351"/>
    </row>
    <row r="113" spans="1:17" ht="15" customHeight="1">
      <c r="A113" s="417"/>
      <c r="B113" s="350">
        <v>2009</v>
      </c>
      <c r="C113" s="351" t="s">
        <v>279</v>
      </c>
      <c r="D113" s="352"/>
      <c r="E113" s="353"/>
      <c r="F113" s="365" t="str">
        <f t="shared" si="3"/>
        <v>-----------------</v>
      </c>
      <c r="G113" s="363" t="s">
        <v>258</v>
      </c>
      <c r="H113" s="355"/>
      <c r="I113" s="356"/>
      <c r="J113" s="357" t="s">
        <v>21</v>
      </c>
      <c r="K113" s="356"/>
      <c r="L113" s="358"/>
      <c r="M113" s="366" t="e">
        <f t="shared" si="2"/>
        <v>#DIV/0!</v>
      </c>
      <c r="N113" s="362"/>
      <c r="O113" s="375"/>
      <c r="P113" s="361"/>
      <c r="Q113" s="351"/>
    </row>
    <row r="114" spans="1:17" ht="15" customHeight="1">
      <c r="A114" s="417"/>
      <c r="B114" s="350">
        <v>2009</v>
      </c>
      <c r="C114" s="351" t="s">
        <v>279</v>
      </c>
      <c r="D114" s="352"/>
      <c r="E114" s="353"/>
      <c r="F114" s="365" t="str">
        <f t="shared" si="3"/>
        <v>-----------------</v>
      </c>
      <c r="G114" s="363" t="s">
        <v>258</v>
      </c>
      <c r="H114" s="355"/>
      <c r="I114" s="356"/>
      <c r="J114" s="357" t="s">
        <v>21</v>
      </c>
      <c r="K114" s="356"/>
      <c r="L114" s="358"/>
      <c r="M114" s="366" t="e">
        <f t="shared" si="2"/>
        <v>#DIV/0!</v>
      </c>
      <c r="N114" s="362"/>
      <c r="O114" s="375"/>
      <c r="P114" s="361"/>
      <c r="Q114" s="351"/>
    </row>
    <row r="115" spans="1:17" ht="15" customHeight="1">
      <c r="A115" s="417"/>
      <c r="B115" s="350">
        <v>2009</v>
      </c>
      <c r="C115" s="351" t="s">
        <v>279</v>
      </c>
      <c r="D115" s="352"/>
      <c r="E115" s="353"/>
      <c r="F115" s="365" t="str">
        <f t="shared" si="3"/>
        <v>-----------------</v>
      </c>
      <c r="G115" s="363" t="s">
        <v>258</v>
      </c>
      <c r="H115" s="355"/>
      <c r="I115" s="356"/>
      <c r="J115" s="357" t="s">
        <v>21</v>
      </c>
      <c r="K115" s="356"/>
      <c r="L115" s="358"/>
      <c r="M115" s="366" t="e">
        <f t="shared" si="2"/>
        <v>#DIV/0!</v>
      </c>
      <c r="N115" s="362"/>
      <c r="O115" s="375"/>
      <c r="P115" s="9"/>
      <c r="Q115" s="351"/>
    </row>
    <row r="116" spans="1:17" ht="15" customHeight="1">
      <c r="A116" s="417"/>
      <c r="B116" s="350">
        <v>2009</v>
      </c>
      <c r="C116" s="351" t="s">
        <v>279</v>
      </c>
      <c r="D116" s="352"/>
      <c r="E116" s="353"/>
      <c r="F116" s="365" t="str">
        <f t="shared" si="3"/>
        <v>-----------------</v>
      </c>
      <c r="G116" s="363" t="s">
        <v>258</v>
      </c>
      <c r="H116" s="355"/>
      <c r="I116" s="356"/>
      <c r="J116" s="357" t="s">
        <v>21</v>
      </c>
      <c r="K116" s="356"/>
      <c r="L116" s="358"/>
      <c r="M116" s="366" t="e">
        <f t="shared" si="2"/>
        <v>#DIV/0!</v>
      </c>
      <c r="N116" s="362"/>
      <c r="O116" s="375"/>
      <c r="P116" s="9"/>
      <c r="Q116" s="351"/>
    </row>
    <row r="117" spans="1:17" ht="15" customHeight="1">
      <c r="A117" s="417"/>
      <c r="B117" s="350">
        <v>2009</v>
      </c>
      <c r="C117" s="351" t="s">
        <v>279</v>
      </c>
      <c r="D117" s="352"/>
      <c r="E117" s="353"/>
      <c r="F117" s="365" t="str">
        <f t="shared" si="3"/>
        <v>-----------------</v>
      </c>
      <c r="G117" s="363" t="s">
        <v>258</v>
      </c>
      <c r="H117" s="355"/>
      <c r="I117" s="356"/>
      <c r="J117" s="357" t="s">
        <v>21</v>
      </c>
      <c r="K117" s="356"/>
      <c r="L117" s="358"/>
      <c r="M117" s="366" t="e">
        <f t="shared" si="2"/>
        <v>#DIV/0!</v>
      </c>
      <c r="N117" s="362"/>
      <c r="O117" s="375"/>
      <c r="P117" s="361"/>
      <c r="Q117" s="351"/>
    </row>
    <row r="118" spans="1:17" ht="15" customHeight="1">
      <c r="A118" s="417"/>
      <c r="B118" s="350">
        <v>2009</v>
      </c>
      <c r="C118" s="351" t="s">
        <v>279</v>
      </c>
      <c r="D118" s="352"/>
      <c r="E118" s="353"/>
      <c r="F118" s="365" t="str">
        <f t="shared" si="3"/>
        <v>-----------------</v>
      </c>
      <c r="G118" s="363" t="s">
        <v>258</v>
      </c>
      <c r="H118" s="355"/>
      <c r="I118" s="356"/>
      <c r="J118" s="357" t="s">
        <v>21</v>
      </c>
      <c r="K118" s="356"/>
      <c r="L118" s="358"/>
      <c r="M118" s="366" t="e">
        <f t="shared" si="2"/>
        <v>#DIV/0!</v>
      </c>
      <c r="N118" s="362"/>
      <c r="O118" s="375"/>
      <c r="P118" s="361"/>
      <c r="Q118" s="351"/>
    </row>
    <row r="119" spans="1:17" ht="15" customHeight="1">
      <c r="A119" s="417"/>
      <c r="B119" s="350">
        <v>2009</v>
      </c>
      <c r="C119" s="351" t="s">
        <v>279</v>
      </c>
      <c r="D119" s="352"/>
      <c r="E119" s="353"/>
      <c r="F119" s="365" t="str">
        <f t="shared" si="3"/>
        <v>-----------------</v>
      </c>
      <c r="G119" s="363" t="s">
        <v>258</v>
      </c>
      <c r="H119" s="355"/>
      <c r="I119" s="356"/>
      <c r="J119" s="357" t="s">
        <v>21</v>
      </c>
      <c r="K119" s="356"/>
      <c r="L119" s="358"/>
      <c r="M119" s="366" t="e">
        <f t="shared" si="2"/>
        <v>#DIV/0!</v>
      </c>
      <c r="N119" s="362"/>
      <c r="O119" s="375"/>
      <c r="P119" s="9"/>
      <c r="Q119" s="351"/>
    </row>
    <row r="120" spans="1:17" ht="15" customHeight="1">
      <c r="A120" s="417"/>
      <c r="B120" s="350">
        <v>2009</v>
      </c>
      <c r="C120" s="351" t="s">
        <v>279</v>
      </c>
      <c r="D120" s="352"/>
      <c r="E120" s="353"/>
      <c r="F120" s="365" t="str">
        <f t="shared" si="3"/>
        <v>-----------------</v>
      </c>
      <c r="G120" s="363" t="s">
        <v>258</v>
      </c>
      <c r="H120" s="355"/>
      <c r="I120" s="356"/>
      <c r="J120" s="357" t="s">
        <v>21</v>
      </c>
      <c r="K120" s="356"/>
      <c r="L120" s="358"/>
      <c r="M120" s="366" t="e">
        <f t="shared" si="2"/>
        <v>#DIV/0!</v>
      </c>
      <c r="N120" s="362"/>
      <c r="O120" s="375"/>
      <c r="P120" s="9"/>
      <c r="Q120" s="351"/>
    </row>
    <row r="121" spans="1:17" ht="15" customHeight="1">
      <c r="A121" s="417"/>
      <c r="B121" s="350">
        <v>2009</v>
      </c>
      <c r="C121" s="351" t="s">
        <v>279</v>
      </c>
      <c r="D121" s="352"/>
      <c r="E121" s="353"/>
      <c r="F121" s="365" t="str">
        <f t="shared" si="3"/>
        <v>-----------------</v>
      </c>
      <c r="G121" s="363" t="s">
        <v>258</v>
      </c>
      <c r="H121" s="355"/>
      <c r="I121" s="356"/>
      <c r="J121" s="357" t="s">
        <v>21</v>
      </c>
      <c r="K121" s="356"/>
      <c r="L121" s="358"/>
      <c r="M121" s="366" t="e">
        <f t="shared" si="2"/>
        <v>#DIV/0!</v>
      </c>
      <c r="N121" s="362"/>
      <c r="O121" s="375"/>
      <c r="P121" s="9"/>
      <c r="Q121" s="351"/>
    </row>
    <row r="122" spans="1:17" ht="15" customHeight="1">
      <c r="A122" s="417"/>
      <c r="B122" s="350">
        <v>2009</v>
      </c>
      <c r="C122" s="351" t="s">
        <v>279</v>
      </c>
      <c r="D122" s="352"/>
      <c r="E122" s="353"/>
      <c r="F122" s="365" t="str">
        <f t="shared" si="3"/>
        <v>-----------------</v>
      </c>
      <c r="G122" s="363" t="s">
        <v>258</v>
      </c>
      <c r="H122" s="355"/>
      <c r="I122" s="356"/>
      <c r="J122" s="357" t="s">
        <v>21</v>
      </c>
      <c r="K122" s="356"/>
      <c r="L122" s="358"/>
      <c r="M122" s="366" t="e">
        <f t="shared" si="2"/>
        <v>#DIV/0!</v>
      </c>
      <c r="N122" s="362"/>
      <c r="O122" s="375"/>
      <c r="P122" s="9"/>
      <c r="Q122" s="351"/>
    </row>
    <row r="123" spans="1:17" ht="15" customHeight="1">
      <c r="A123" s="417"/>
      <c r="B123" s="350">
        <v>2009</v>
      </c>
      <c r="C123" s="351" t="s">
        <v>279</v>
      </c>
      <c r="D123" s="352"/>
      <c r="E123" s="353"/>
      <c r="F123" s="365" t="str">
        <f t="shared" si="3"/>
        <v>-----------------</v>
      </c>
      <c r="G123" s="363" t="s">
        <v>258</v>
      </c>
      <c r="H123" s="355"/>
      <c r="I123" s="356"/>
      <c r="J123" s="357" t="s">
        <v>21</v>
      </c>
      <c r="K123" s="356"/>
      <c r="L123" s="358"/>
      <c r="M123" s="366" t="e">
        <f t="shared" si="2"/>
        <v>#DIV/0!</v>
      </c>
      <c r="N123" s="362"/>
      <c r="O123" s="375"/>
      <c r="P123" s="9"/>
      <c r="Q123" s="351"/>
    </row>
    <row r="124" spans="1:17" ht="15" customHeight="1">
      <c r="A124" s="417"/>
      <c r="B124" s="350">
        <v>2009</v>
      </c>
      <c r="C124" s="351" t="s">
        <v>279</v>
      </c>
      <c r="D124" s="352"/>
      <c r="E124" s="353"/>
      <c r="F124" s="365" t="str">
        <f t="shared" si="3"/>
        <v>-----------------</v>
      </c>
      <c r="G124" s="363" t="s">
        <v>258</v>
      </c>
      <c r="H124" s="355"/>
      <c r="I124" s="356"/>
      <c r="J124" s="357" t="s">
        <v>21</v>
      </c>
      <c r="K124" s="356"/>
      <c r="L124" s="358"/>
      <c r="M124" s="366" t="e">
        <f t="shared" si="2"/>
        <v>#DIV/0!</v>
      </c>
      <c r="N124" s="362"/>
      <c r="O124" s="375"/>
      <c r="P124" s="9"/>
      <c r="Q124" s="351"/>
    </row>
    <row r="125" spans="1:17" ht="15" customHeight="1">
      <c r="A125" s="417"/>
      <c r="B125" s="350">
        <v>2009</v>
      </c>
      <c r="C125" s="351" t="s">
        <v>279</v>
      </c>
      <c r="D125" s="352"/>
      <c r="E125" s="353"/>
      <c r="F125" s="365" t="str">
        <f t="shared" si="3"/>
        <v>-----------------</v>
      </c>
      <c r="G125" s="363" t="s">
        <v>258</v>
      </c>
      <c r="H125" s="355"/>
      <c r="I125" s="356"/>
      <c r="J125" s="357" t="s">
        <v>21</v>
      </c>
      <c r="K125" s="356"/>
      <c r="L125" s="358"/>
      <c r="M125" s="366" t="e">
        <f t="shared" si="2"/>
        <v>#DIV/0!</v>
      </c>
      <c r="N125" s="362"/>
      <c r="O125" s="375"/>
      <c r="P125" s="9"/>
      <c r="Q125" s="351"/>
    </row>
    <row r="126" spans="1:17" ht="15" customHeight="1">
      <c r="A126" s="417"/>
      <c r="B126" s="350">
        <v>2009</v>
      </c>
      <c r="C126" s="351" t="s">
        <v>279</v>
      </c>
      <c r="D126" s="352"/>
      <c r="E126" s="353"/>
      <c r="F126" s="365" t="str">
        <f t="shared" si="3"/>
        <v>-----------------</v>
      </c>
      <c r="G126" s="363" t="s">
        <v>258</v>
      </c>
      <c r="H126" s="355"/>
      <c r="I126" s="356"/>
      <c r="J126" s="357" t="s">
        <v>21</v>
      </c>
      <c r="K126" s="356"/>
      <c r="L126" s="358"/>
      <c r="M126" s="366" t="e">
        <f t="shared" si="2"/>
        <v>#DIV/0!</v>
      </c>
      <c r="N126" s="362"/>
      <c r="O126" s="375"/>
      <c r="P126" s="361"/>
      <c r="Q126" s="351"/>
    </row>
    <row r="127" spans="1:17" ht="15" customHeight="1">
      <c r="A127" s="417"/>
      <c r="B127" s="350">
        <v>2009</v>
      </c>
      <c r="C127" s="351" t="s">
        <v>279</v>
      </c>
      <c r="D127" s="352"/>
      <c r="E127" s="353"/>
      <c r="F127" s="365" t="str">
        <f t="shared" si="3"/>
        <v>-----------------</v>
      </c>
      <c r="G127" s="363" t="s">
        <v>258</v>
      </c>
      <c r="H127" s="355"/>
      <c r="I127" s="356"/>
      <c r="J127" s="357" t="s">
        <v>21</v>
      </c>
      <c r="K127" s="356"/>
      <c r="L127" s="358"/>
      <c r="M127" s="366" t="e">
        <f t="shared" si="2"/>
        <v>#DIV/0!</v>
      </c>
      <c r="N127" s="362"/>
      <c r="O127" s="375"/>
      <c r="P127" s="361"/>
      <c r="Q127" s="351"/>
    </row>
    <row r="128" spans="1:17" ht="15" customHeight="1">
      <c r="A128" s="417"/>
      <c r="B128" s="350">
        <v>2009</v>
      </c>
      <c r="C128" s="351" t="s">
        <v>279</v>
      </c>
      <c r="D128" s="352"/>
      <c r="E128" s="353"/>
      <c r="F128" s="365" t="str">
        <f t="shared" si="3"/>
        <v>-----------------</v>
      </c>
      <c r="G128" s="363" t="s">
        <v>258</v>
      </c>
      <c r="H128" s="355"/>
      <c r="I128" s="356"/>
      <c r="J128" s="357" t="s">
        <v>21</v>
      </c>
      <c r="K128" s="356"/>
      <c r="L128" s="358"/>
      <c r="M128" s="366" t="e">
        <f t="shared" si="2"/>
        <v>#DIV/0!</v>
      </c>
      <c r="N128" s="362"/>
      <c r="O128" s="375"/>
      <c r="P128" s="361"/>
      <c r="Q128" s="351"/>
    </row>
    <row r="129" spans="1:17" ht="15" customHeight="1">
      <c r="A129" s="417"/>
      <c r="B129" s="350">
        <v>2009</v>
      </c>
      <c r="C129" s="351" t="s">
        <v>279</v>
      </c>
      <c r="D129" s="352"/>
      <c r="E129" s="353"/>
      <c r="F129" s="365" t="str">
        <f t="shared" si="3"/>
        <v>-----------------</v>
      </c>
      <c r="G129" s="363" t="s">
        <v>258</v>
      </c>
      <c r="H129" s="355"/>
      <c r="I129" s="356"/>
      <c r="J129" s="357" t="s">
        <v>21</v>
      </c>
      <c r="K129" s="356"/>
      <c r="L129" s="358"/>
      <c r="M129" s="366" t="e">
        <f t="shared" si="2"/>
        <v>#DIV/0!</v>
      </c>
      <c r="N129" s="362"/>
      <c r="O129" s="375"/>
      <c r="P129" s="361"/>
      <c r="Q129" s="351"/>
    </row>
    <row r="130" spans="1:17" ht="15" customHeight="1">
      <c r="A130" s="417"/>
      <c r="B130" s="350">
        <v>2009</v>
      </c>
      <c r="C130" s="351" t="s">
        <v>279</v>
      </c>
      <c r="D130" s="352"/>
      <c r="E130" s="353"/>
      <c r="F130" s="365" t="str">
        <f t="shared" si="3"/>
        <v>-----------------</v>
      </c>
      <c r="G130" s="363" t="s">
        <v>258</v>
      </c>
      <c r="H130" s="355"/>
      <c r="I130" s="356"/>
      <c r="J130" s="357" t="s">
        <v>21</v>
      </c>
      <c r="K130" s="356"/>
      <c r="L130" s="358"/>
      <c r="M130" s="366" t="e">
        <f t="shared" si="2"/>
        <v>#DIV/0!</v>
      </c>
      <c r="N130" s="362"/>
      <c r="O130" s="375"/>
      <c r="P130" s="361"/>
      <c r="Q130" s="351"/>
    </row>
    <row r="131" spans="1:17" ht="15" customHeight="1">
      <c r="A131" s="417"/>
      <c r="B131" s="350">
        <v>2009</v>
      </c>
      <c r="C131" s="351" t="s">
        <v>279</v>
      </c>
      <c r="D131" s="352"/>
      <c r="E131" s="353"/>
      <c r="F131" s="365" t="str">
        <f t="shared" si="3"/>
        <v>-----------------</v>
      </c>
      <c r="G131" s="363" t="s">
        <v>258</v>
      </c>
      <c r="H131" s="355"/>
      <c r="I131" s="356"/>
      <c r="J131" s="357" t="s">
        <v>21</v>
      </c>
      <c r="K131" s="356"/>
      <c r="L131" s="358"/>
      <c r="M131" s="366" t="e">
        <f t="shared" si="2"/>
        <v>#DIV/0!</v>
      </c>
      <c r="N131" s="362"/>
      <c r="O131" s="375"/>
      <c r="P131" s="361"/>
      <c r="Q131" s="351"/>
    </row>
    <row r="132" spans="1:17" ht="15" customHeight="1">
      <c r="A132" s="417"/>
      <c r="B132" s="350">
        <v>2009</v>
      </c>
      <c r="C132" s="351" t="s">
        <v>279</v>
      </c>
      <c r="D132" s="352"/>
      <c r="E132" s="353"/>
      <c r="F132" s="365" t="str">
        <f t="shared" si="3"/>
        <v>-----------------</v>
      </c>
      <c r="G132" s="363" t="s">
        <v>258</v>
      </c>
      <c r="H132" s="355"/>
      <c r="I132" s="356"/>
      <c r="J132" s="357" t="s">
        <v>21</v>
      </c>
      <c r="K132" s="356"/>
      <c r="L132" s="358"/>
      <c r="M132" s="366" t="e">
        <f t="shared" si="2"/>
        <v>#DIV/0!</v>
      </c>
      <c r="N132" s="362"/>
      <c r="O132" s="375"/>
      <c r="P132" s="361"/>
      <c r="Q132" s="351"/>
    </row>
    <row r="133" spans="1:17" ht="15" customHeight="1">
      <c r="A133" s="417"/>
      <c r="B133" s="350">
        <v>2009</v>
      </c>
      <c r="C133" s="351" t="s">
        <v>279</v>
      </c>
      <c r="D133" s="352"/>
      <c r="E133" s="353"/>
      <c r="F133" s="365" t="str">
        <f t="shared" si="3"/>
        <v>-----------------</v>
      </c>
      <c r="G133" s="363" t="s">
        <v>258</v>
      </c>
      <c r="H133" s="355"/>
      <c r="I133" s="356"/>
      <c r="J133" s="357" t="s">
        <v>21</v>
      </c>
      <c r="K133" s="356"/>
      <c r="L133" s="358"/>
      <c r="M133" s="366" t="e">
        <f t="shared" si="2"/>
        <v>#DIV/0!</v>
      </c>
      <c r="N133" s="362"/>
      <c r="O133" s="375"/>
      <c r="P133" s="361"/>
      <c r="Q133" s="351"/>
    </row>
    <row r="134" spans="1:17" ht="15" customHeight="1">
      <c r="A134" s="417"/>
      <c r="B134" s="350">
        <v>2009</v>
      </c>
      <c r="C134" s="351" t="s">
        <v>279</v>
      </c>
      <c r="D134" s="352"/>
      <c r="E134" s="353"/>
      <c r="F134" s="365" t="str">
        <f t="shared" si="3"/>
        <v>-----------------</v>
      </c>
      <c r="G134" s="363" t="s">
        <v>258</v>
      </c>
      <c r="H134" s="355"/>
      <c r="I134" s="356"/>
      <c r="J134" s="357" t="s">
        <v>21</v>
      </c>
      <c r="K134" s="356"/>
      <c r="L134" s="358"/>
      <c r="M134" s="366" t="e">
        <f t="shared" si="2"/>
        <v>#DIV/0!</v>
      </c>
      <c r="N134" s="362"/>
      <c r="O134" s="375"/>
      <c r="P134" s="361"/>
      <c r="Q134" s="351"/>
    </row>
    <row r="135" spans="1:17" ht="15" customHeight="1">
      <c r="A135" s="417"/>
      <c r="B135" s="350">
        <v>2009</v>
      </c>
      <c r="C135" s="351" t="s">
        <v>279</v>
      </c>
      <c r="D135" s="352"/>
      <c r="E135" s="353"/>
      <c r="F135" s="365" t="str">
        <f t="shared" si="3"/>
        <v>-----------------</v>
      </c>
      <c r="G135" s="363" t="s">
        <v>258</v>
      </c>
      <c r="H135" s="355"/>
      <c r="I135" s="356"/>
      <c r="J135" s="357" t="s">
        <v>21</v>
      </c>
      <c r="K135" s="356"/>
      <c r="L135" s="358"/>
      <c r="M135" s="366" t="e">
        <f aca="true" t="shared" si="4" ref="M135:M198">SUM(H135)+I135/(I135+K135)*(L135-H135)</f>
        <v>#DIV/0!</v>
      </c>
      <c r="N135" s="368"/>
      <c r="O135" s="375"/>
      <c r="P135" s="361"/>
      <c r="Q135" s="351"/>
    </row>
    <row r="136" spans="1:17" ht="15" customHeight="1">
      <c r="A136" s="417"/>
      <c r="B136" s="350">
        <v>2009</v>
      </c>
      <c r="C136" s="351" t="s">
        <v>279</v>
      </c>
      <c r="D136" s="352"/>
      <c r="E136" s="353"/>
      <c r="F136" s="365" t="str">
        <f t="shared" si="3"/>
        <v>-----------------</v>
      </c>
      <c r="G136" s="363" t="s">
        <v>258</v>
      </c>
      <c r="H136" s="355"/>
      <c r="I136" s="356"/>
      <c r="J136" s="357" t="s">
        <v>21</v>
      </c>
      <c r="K136" s="356"/>
      <c r="L136" s="358"/>
      <c r="M136" s="366" t="e">
        <f t="shared" si="4"/>
        <v>#DIV/0!</v>
      </c>
      <c r="N136" s="368"/>
      <c r="O136" s="375"/>
      <c r="P136" s="361"/>
      <c r="Q136" s="351"/>
    </row>
    <row r="137" spans="1:17" ht="15" customHeight="1">
      <c r="A137" s="417"/>
      <c r="B137" s="350">
        <v>2009</v>
      </c>
      <c r="C137" s="351" t="s">
        <v>279</v>
      </c>
      <c r="D137" s="352"/>
      <c r="E137" s="353"/>
      <c r="F137" s="365" t="str">
        <f t="shared" si="3"/>
        <v>-----------------</v>
      </c>
      <c r="G137" s="363" t="s">
        <v>258</v>
      </c>
      <c r="H137" s="355"/>
      <c r="I137" s="356"/>
      <c r="J137" s="357" t="s">
        <v>21</v>
      </c>
      <c r="K137" s="356"/>
      <c r="L137" s="358"/>
      <c r="M137" s="366" t="e">
        <f t="shared" si="4"/>
        <v>#DIV/0!</v>
      </c>
      <c r="N137" s="368"/>
      <c r="O137" s="375"/>
      <c r="P137" s="361"/>
      <c r="Q137" s="351"/>
    </row>
    <row r="138" spans="1:17" ht="15" customHeight="1">
      <c r="A138" s="417"/>
      <c r="B138" s="350">
        <v>2009</v>
      </c>
      <c r="C138" s="351" t="s">
        <v>279</v>
      </c>
      <c r="D138" s="352"/>
      <c r="E138" s="353"/>
      <c r="F138" s="365" t="str">
        <f aca="true" t="shared" si="5" ref="F138:F201">IF(AND(D138+E138+2415018.5=2415018.5),"-----------------",D138+E138+2415018.5)</f>
        <v>-----------------</v>
      </c>
      <c r="G138" s="363" t="s">
        <v>258</v>
      </c>
      <c r="H138" s="355"/>
      <c r="I138" s="356"/>
      <c r="J138" s="357" t="s">
        <v>21</v>
      </c>
      <c r="K138" s="356"/>
      <c r="L138" s="358"/>
      <c r="M138" s="366" t="e">
        <f t="shared" si="4"/>
        <v>#DIV/0!</v>
      </c>
      <c r="N138" s="362"/>
      <c r="O138" s="375"/>
      <c r="P138" s="361"/>
      <c r="Q138" s="351"/>
    </row>
    <row r="139" spans="1:17" ht="15" customHeight="1">
      <c r="A139" s="417"/>
      <c r="B139" s="350">
        <v>2009</v>
      </c>
      <c r="C139" s="351" t="s">
        <v>279</v>
      </c>
      <c r="D139" s="418"/>
      <c r="E139" s="419"/>
      <c r="F139" s="365" t="str">
        <f t="shared" si="5"/>
        <v>-----------------</v>
      </c>
      <c r="G139" s="363" t="s">
        <v>258</v>
      </c>
      <c r="H139" s="420"/>
      <c r="I139" s="421"/>
      <c r="J139" s="357" t="s">
        <v>21</v>
      </c>
      <c r="K139" s="421"/>
      <c r="L139" s="422"/>
      <c r="M139" s="366" t="e">
        <f t="shared" si="4"/>
        <v>#DIV/0!</v>
      </c>
      <c r="N139" s="423"/>
      <c r="O139" s="424"/>
      <c r="P139" s="275"/>
      <c r="Q139" s="8"/>
    </row>
    <row r="140" spans="1:17" ht="15" customHeight="1">
      <c r="A140" s="417"/>
      <c r="B140" s="350">
        <v>2009</v>
      </c>
      <c r="C140" s="351" t="s">
        <v>279</v>
      </c>
      <c r="D140" s="418"/>
      <c r="E140" s="419"/>
      <c r="F140" s="365" t="str">
        <f t="shared" si="5"/>
        <v>-----------------</v>
      </c>
      <c r="G140" s="363" t="s">
        <v>258</v>
      </c>
      <c r="H140" s="420"/>
      <c r="I140" s="421"/>
      <c r="J140" s="357" t="s">
        <v>21</v>
      </c>
      <c r="K140" s="421"/>
      <c r="L140" s="422"/>
      <c r="M140" s="366" t="e">
        <f t="shared" si="4"/>
        <v>#DIV/0!</v>
      </c>
      <c r="N140" s="423"/>
      <c r="O140" s="424"/>
      <c r="P140" s="275"/>
      <c r="Q140" s="8"/>
    </row>
    <row r="141" spans="1:17" ht="15" customHeight="1">
      <c r="A141" s="417"/>
      <c r="B141" s="350">
        <v>2009</v>
      </c>
      <c r="C141" s="351" t="s">
        <v>279</v>
      </c>
      <c r="D141" s="418"/>
      <c r="E141" s="419"/>
      <c r="F141" s="365" t="str">
        <f t="shared" si="5"/>
        <v>-----------------</v>
      </c>
      <c r="G141" s="363" t="s">
        <v>258</v>
      </c>
      <c r="H141" s="420"/>
      <c r="I141" s="421"/>
      <c r="J141" s="357" t="s">
        <v>21</v>
      </c>
      <c r="K141" s="421"/>
      <c r="L141" s="422"/>
      <c r="M141" s="366" t="e">
        <f t="shared" si="4"/>
        <v>#DIV/0!</v>
      </c>
      <c r="N141" s="423"/>
      <c r="O141" s="424"/>
      <c r="P141" s="275"/>
      <c r="Q141" s="8"/>
    </row>
    <row r="142" spans="1:17" ht="15" customHeight="1">
      <c r="A142" s="417"/>
      <c r="B142" s="350">
        <v>2009</v>
      </c>
      <c r="C142" s="351" t="s">
        <v>279</v>
      </c>
      <c r="D142" s="418"/>
      <c r="E142" s="419"/>
      <c r="F142" s="365" t="str">
        <f t="shared" si="5"/>
        <v>-----------------</v>
      </c>
      <c r="G142" s="363" t="s">
        <v>258</v>
      </c>
      <c r="H142" s="420"/>
      <c r="I142" s="421"/>
      <c r="J142" s="357" t="s">
        <v>21</v>
      </c>
      <c r="K142" s="421"/>
      <c r="L142" s="422"/>
      <c r="M142" s="366" t="e">
        <f t="shared" si="4"/>
        <v>#DIV/0!</v>
      </c>
      <c r="N142" s="423"/>
      <c r="O142" s="424"/>
      <c r="P142" s="275"/>
      <c r="Q142" s="8"/>
    </row>
    <row r="143" spans="1:17" ht="15" customHeight="1">
      <c r="A143" s="417"/>
      <c r="B143" s="350">
        <v>2009</v>
      </c>
      <c r="C143" s="351" t="s">
        <v>279</v>
      </c>
      <c r="D143" s="418"/>
      <c r="E143" s="419"/>
      <c r="F143" s="365" t="str">
        <f t="shared" si="5"/>
        <v>-----------------</v>
      </c>
      <c r="G143" s="363" t="s">
        <v>258</v>
      </c>
      <c r="H143" s="420"/>
      <c r="I143" s="421"/>
      <c r="J143" s="357" t="s">
        <v>21</v>
      </c>
      <c r="K143" s="421"/>
      <c r="L143" s="422"/>
      <c r="M143" s="366" t="e">
        <f t="shared" si="4"/>
        <v>#DIV/0!</v>
      </c>
      <c r="N143" s="423"/>
      <c r="O143" s="424"/>
      <c r="P143" s="275"/>
      <c r="Q143" s="8"/>
    </row>
    <row r="144" spans="1:17" ht="15" customHeight="1">
      <c r="A144" s="417"/>
      <c r="B144" s="350">
        <v>2009</v>
      </c>
      <c r="C144" s="351" t="s">
        <v>279</v>
      </c>
      <c r="D144" s="418"/>
      <c r="E144" s="419"/>
      <c r="F144" s="365" t="str">
        <f t="shared" si="5"/>
        <v>-----------------</v>
      </c>
      <c r="G144" s="363" t="s">
        <v>258</v>
      </c>
      <c r="H144" s="420"/>
      <c r="I144" s="421"/>
      <c r="J144" s="357" t="s">
        <v>21</v>
      </c>
      <c r="K144" s="421"/>
      <c r="L144" s="422"/>
      <c r="M144" s="366" t="e">
        <f t="shared" si="4"/>
        <v>#DIV/0!</v>
      </c>
      <c r="N144" s="423"/>
      <c r="O144" s="424"/>
      <c r="P144" s="275"/>
      <c r="Q144" s="8"/>
    </row>
    <row r="145" spans="1:17" ht="15" customHeight="1">
      <c r="A145" s="417"/>
      <c r="B145" s="350">
        <v>2009</v>
      </c>
      <c r="C145" s="351" t="s">
        <v>279</v>
      </c>
      <c r="D145" s="418"/>
      <c r="E145" s="419"/>
      <c r="F145" s="365" t="str">
        <f t="shared" si="5"/>
        <v>-----------------</v>
      </c>
      <c r="G145" s="363" t="s">
        <v>258</v>
      </c>
      <c r="H145" s="420"/>
      <c r="I145" s="421"/>
      <c r="J145" s="357" t="s">
        <v>21</v>
      </c>
      <c r="K145" s="421"/>
      <c r="L145" s="422"/>
      <c r="M145" s="366" t="e">
        <f t="shared" si="4"/>
        <v>#DIV/0!</v>
      </c>
      <c r="N145" s="423"/>
      <c r="O145" s="424"/>
      <c r="P145" s="275"/>
      <c r="Q145" s="8"/>
    </row>
    <row r="146" spans="1:17" ht="15" customHeight="1">
      <c r="A146" s="417"/>
      <c r="B146" s="350">
        <v>2009</v>
      </c>
      <c r="C146" s="351" t="s">
        <v>279</v>
      </c>
      <c r="D146" s="418"/>
      <c r="E146" s="419"/>
      <c r="F146" s="365" t="str">
        <f t="shared" si="5"/>
        <v>-----------------</v>
      </c>
      <c r="G146" s="363" t="s">
        <v>258</v>
      </c>
      <c r="H146" s="420"/>
      <c r="I146" s="421"/>
      <c r="J146" s="357" t="s">
        <v>21</v>
      </c>
      <c r="K146" s="421"/>
      <c r="L146" s="422"/>
      <c r="M146" s="366" t="e">
        <f t="shared" si="4"/>
        <v>#DIV/0!</v>
      </c>
      <c r="N146" s="423"/>
      <c r="O146" s="424"/>
      <c r="P146" s="275"/>
      <c r="Q146" s="8"/>
    </row>
    <row r="147" spans="1:17" ht="15" customHeight="1">
      <c r="A147" s="417"/>
      <c r="B147" s="350">
        <v>2009</v>
      </c>
      <c r="C147" s="351" t="s">
        <v>279</v>
      </c>
      <c r="D147" s="418"/>
      <c r="E147" s="419"/>
      <c r="F147" s="365" t="str">
        <f t="shared" si="5"/>
        <v>-----------------</v>
      </c>
      <c r="G147" s="363" t="s">
        <v>258</v>
      </c>
      <c r="H147" s="420"/>
      <c r="I147" s="421"/>
      <c r="J147" s="357" t="s">
        <v>21</v>
      </c>
      <c r="K147" s="421"/>
      <c r="L147" s="422"/>
      <c r="M147" s="366" t="e">
        <f t="shared" si="4"/>
        <v>#DIV/0!</v>
      </c>
      <c r="N147" s="423"/>
      <c r="O147" s="424"/>
      <c r="P147" s="275"/>
      <c r="Q147" s="8"/>
    </row>
    <row r="148" spans="1:17" ht="15" customHeight="1">
      <c r="A148" s="417"/>
      <c r="B148" s="350">
        <v>2009</v>
      </c>
      <c r="C148" s="351" t="s">
        <v>279</v>
      </c>
      <c r="D148" s="418"/>
      <c r="E148" s="419"/>
      <c r="F148" s="365" t="str">
        <f t="shared" si="5"/>
        <v>-----------------</v>
      </c>
      <c r="G148" s="363" t="s">
        <v>258</v>
      </c>
      <c r="H148" s="420"/>
      <c r="I148" s="421"/>
      <c r="J148" s="357" t="s">
        <v>21</v>
      </c>
      <c r="K148" s="421"/>
      <c r="L148" s="422"/>
      <c r="M148" s="366" t="e">
        <f t="shared" si="4"/>
        <v>#DIV/0!</v>
      </c>
      <c r="N148" s="423"/>
      <c r="O148" s="424"/>
      <c r="P148" s="275"/>
      <c r="Q148" s="8"/>
    </row>
    <row r="149" spans="1:17" ht="15" customHeight="1">
      <c r="A149" s="417"/>
      <c r="B149" s="350">
        <v>2009</v>
      </c>
      <c r="C149" s="351" t="s">
        <v>279</v>
      </c>
      <c r="D149" s="418"/>
      <c r="E149" s="419"/>
      <c r="F149" s="365" t="str">
        <f t="shared" si="5"/>
        <v>-----------------</v>
      </c>
      <c r="G149" s="363" t="s">
        <v>258</v>
      </c>
      <c r="H149" s="420"/>
      <c r="I149" s="421"/>
      <c r="J149" s="357" t="s">
        <v>21</v>
      </c>
      <c r="K149" s="421"/>
      <c r="L149" s="422"/>
      <c r="M149" s="366" t="e">
        <f t="shared" si="4"/>
        <v>#DIV/0!</v>
      </c>
      <c r="N149" s="423"/>
      <c r="O149" s="424"/>
      <c r="P149" s="275"/>
      <c r="Q149" s="8"/>
    </row>
    <row r="150" spans="1:17" ht="15" customHeight="1">
      <c r="A150" s="417"/>
      <c r="B150" s="350">
        <v>2009</v>
      </c>
      <c r="C150" s="351" t="s">
        <v>279</v>
      </c>
      <c r="D150" s="418"/>
      <c r="E150" s="419"/>
      <c r="F150" s="365" t="str">
        <f t="shared" si="5"/>
        <v>-----------------</v>
      </c>
      <c r="G150" s="363" t="s">
        <v>258</v>
      </c>
      <c r="H150" s="420"/>
      <c r="I150" s="421"/>
      <c r="J150" s="357" t="s">
        <v>21</v>
      </c>
      <c r="K150" s="421"/>
      <c r="L150" s="422"/>
      <c r="M150" s="366" t="e">
        <f t="shared" si="4"/>
        <v>#DIV/0!</v>
      </c>
      <c r="N150" s="423"/>
      <c r="O150" s="424"/>
      <c r="P150" s="275"/>
      <c r="Q150" s="8"/>
    </row>
    <row r="151" spans="1:17" ht="15" customHeight="1">
      <c r="A151" s="417"/>
      <c r="B151" s="350">
        <v>2009</v>
      </c>
      <c r="C151" s="351" t="s">
        <v>279</v>
      </c>
      <c r="D151" s="418"/>
      <c r="E151" s="419"/>
      <c r="F151" s="365" t="str">
        <f t="shared" si="5"/>
        <v>-----------------</v>
      </c>
      <c r="G151" s="363" t="s">
        <v>258</v>
      </c>
      <c r="H151" s="420"/>
      <c r="I151" s="421"/>
      <c r="J151" s="357" t="s">
        <v>21</v>
      </c>
      <c r="K151" s="421"/>
      <c r="L151" s="422"/>
      <c r="M151" s="366" t="e">
        <f t="shared" si="4"/>
        <v>#DIV/0!</v>
      </c>
      <c r="N151" s="423"/>
      <c r="O151" s="424"/>
      <c r="P151" s="275"/>
      <c r="Q151" s="8"/>
    </row>
    <row r="152" spans="1:17" ht="15" customHeight="1">
      <c r="A152" s="417"/>
      <c r="B152" s="350">
        <v>2009</v>
      </c>
      <c r="C152" s="351" t="s">
        <v>279</v>
      </c>
      <c r="D152" s="418"/>
      <c r="E152" s="419"/>
      <c r="F152" s="365" t="str">
        <f t="shared" si="5"/>
        <v>-----------------</v>
      </c>
      <c r="G152" s="363" t="s">
        <v>258</v>
      </c>
      <c r="H152" s="420"/>
      <c r="I152" s="421"/>
      <c r="J152" s="357" t="s">
        <v>21</v>
      </c>
      <c r="K152" s="421"/>
      <c r="L152" s="422"/>
      <c r="M152" s="366" t="e">
        <f t="shared" si="4"/>
        <v>#DIV/0!</v>
      </c>
      <c r="N152" s="423"/>
      <c r="O152" s="424"/>
      <c r="P152" s="275"/>
      <c r="Q152" s="8"/>
    </row>
    <row r="153" spans="1:17" ht="15" customHeight="1">
      <c r="A153" s="417"/>
      <c r="B153" s="350">
        <v>2009</v>
      </c>
      <c r="C153" s="351" t="s">
        <v>279</v>
      </c>
      <c r="D153" s="418"/>
      <c r="E153" s="419"/>
      <c r="F153" s="365" t="str">
        <f t="shared" si="5"/>
        <v>-----------------</v>
      </c>
      <c r="G153" s="363" t="s">
        <v>258</v>
      </c>
      <c r="H153" s="420"/>
      <c r="I153" s="421"/>
      <c r="J153" s="357" t="s">
        <v>21</v>
      </c>
      <c r="K153" s="421"/>
      <c r="L153" s="422"/>
      <c r="M153" s="366" t="e">
        <f t="shared" si="4"/>
        <v>#DIV/0!</v>
      </c>
      <c r="N153" s="423"/>
      <c r="O153" s="424"/>
      <c r="P153" s="275"/>
      <c r="Q153" s="8"/>
    </row>
    <row r="154" spans="1:17" ht="15" customHeight="1">
      <c r="A154" s="417"/>
      <c r="B154" s="350">
        <v>2009</v>
      </c>
      <c r="C154" s="351" t="s">
        <v>279</v>
      </c>
      <c r="D154" s="418"/>
      <c r="E154" s="419"/>
      <c r="F154" s="365" t="str">
        <f t="shared" si="5"/>
        <v>-----------------</v>
      </c>
      <c r="G154" s="363" t="s">
        <v>258</v>
      </c>
      <c r="H154" s="420"/>
      <c r="I154" s="421"/>
      <c r="J154" s="357" t="s">
        <v>21</v>
      </c>
      <c r="K154" s="421"/>
      <c r="L154" s="422"/>
      <c r="M154" s="366" t="e">
        <f t="shared" si="4"/>
        <v>#DIV/0!</v>
      </c>
      <c r="N154" s="423"/>
      <c r="O154" s="424"/>
      <c r="P154" s="275"/>
      <c r="Q154" s="8"/>
    </row>
    <row r="155" spans="1:17" ht="15" customHeight="1">
      <c r="A155" s="417"/>
      <c r="B155" s="350">
        <v>2009</v>
      </c>
      <c r="C155" s="351" t="s">
        <v>279</v>
      </c>
      <c r="D155" s="418"/>
      <c r="E155" s="419"/>
      <c r="F155" s="365" t="str">
        <f t="shared" si="5"/>
        <v>-----------------</v>
      </c>
      <c r="G155" s="363" t="s">
        <v>258</v>
      </c>
      <c r="H155" s="420"/>
      <c r="I155" s="421"/>
      <c r="J155" s="357" t="s">
        <v>21</v>
      </c>
      <c r="K155" s="421"/>
      <c r="L155" s="422"/>
      <c r="M155" s="366" t="e">
        <f t="shared" si="4"/>
        <v>#DIV/0!</v>
      </c>
      <c r="N155" s="423"/>
      <c r="O155" s="424"/>
      <c r="P155" s="275"/>
      <c r="Q155" s="8"/>
    </row>
    <row r="156" spans="1:17" ht="15" customHeight="1">
      <c r="A156" s="417"/>
      <c r="B156" s="350">
        <v>2009</v>
      </c>
      <c r="C156" s="351" t="s">
        <v>279</v>
      </c>
      <c r="D156" s="418"/>
      <c r="E156" s="419"/>
      <c r="F156" s="365" t="str">
        <f t="shared" si="5"/>
        <v>-----------------</v>
      </c>
      <c r="G156" s="363" t="s">
        <v>258</v>
      </c>
      <c r="H156" s="420"/>
      <c r="I156" s="421"/>
      <c r="J156" s="357" t="s">
        <v>21</v>
      </c>
      <c r="K156" s="421"/>
      <c r="L156" s="422"/>
      <c r="M156" s="366" t="e">
        <f t="shared" si="4"/>
        <v>#DIV/0!</v>
      </c>
      <c r="N156" s="423"/>
      <c r="O156" s="424"/>
      <c r="P156" s="275"/>
      <c r="Q156" s="8"/>
    </row>
    <row r="157" spans="1:17" ht="15" customHeight="1">
      <c r="A157" s="417"/>
      <c r="B157" s="350">
        <v>2009</v>
      </c>
      <c r="C157" s="351" t="s">
        <v>279</v>
      </c>
      <c r="D157" s="418"/>
      <c r="E157" s="419"/>
      <c r="F157" s="365" t="str">
        <f t="shared" si="5"/>
        <v>-----------------</v>
      </c>
      <c r="G157" s="363" t="s">
        <v>258</v>
      </c>
      <c r="H157" s="420"/>
      <c r="I157" s="421"/>
      <c r="J157" s="357" t="s">
        <v>21</v>
      </c>
      <c r="K157" s="421"/>
      <c r="L157" s="422"/>
      <c r="M157" s="366" t="e">
        <f t="shared" si="4"/>
        <v>#DIV/0!</v>
      </c>
      <c r="N157" s="423"/>
      <c r="O157" s="425"/>
      <c r="P157" s="275"/>
      <c r="Q157" s="8"/>
    </row>
    <row r="158" spans="1:17" ht="15" customHeight="1">
      <c r="A158" s="417"/>
      <c r="B158" s="350">
        <v>2009</v>
      </c>
      <c r="C158" s="351" t="s">
        <v>279</v>
      </c>
      <c r="D158" s="418"/>
      <c r="E158" s="419"/>
      <c r="F158" s="365" t="str">
        <f t="shared" si="5"/>
        <v>-----------------</v>
      </c>
      <c r="G158" s="363" t="s">
        <v>258</v>
      </c>
      <c r="H158" s="420"/>
      <c r="I158" s="421"/>
      <c r="J158" s="357" t="s">
        <v>21</v>
      </c>
      <c r="K158" s="421"/>
      <c r="L158" s="422"/>
      <c r="M158" s="366" t="e">
        <f t="shared" si="4"/>
        <v>#DIV/0!</v>
      </c>
      <c r="N158" s="423"/>
      <c r="O158" s="45"/>
      <c r="P158" s="275"/>
      <c r="Q158" s="8"/>
    </row>
    <row r="159" spans="1:17" ht="15" customHeight="1">
      <c r="A159" s="417"/>
      <c r="B159" s="350">
        <v>2009</v>
      </c>
      <c r="C159" s="351" t="s">
        <v>279</v>
      </c>
      <c r="D159" s="418"/>
      <c r="E159" s="419"/>
      <c r="F159" s="365" t="str">
        <f t="shared" si="5"/>
        <v>-----------------</v>
      </c>
      <c r="G159" s="363" t="s">
        <v>258</v>
      </c>
      <c r="H159" s="420"/>
      <c r="I159" s="421"/>
      <c r="J159" s="357" t="s">
        <v>21</v>
      </c>
      <c r="K159" s="421"/>
      <c r="L159" s="422"/>
      <c r="M159" s="366" t="e">
        <f t="shared" si="4"/>
        <v>#DIV/0!</v>
      </c>
      <c r="N159" s="423"/>
      <c r="O159" s="425"/>
      <c r="P159" s="275"/>
      <c r="Q159" s="8"/>
    </row>
    <row r="160" spans="1:17" ht="15" customHeight="1">
      <c r="A160" s="417"/>
      <c r="B160" s="350">
        <v>2009</v>
      </c>
      <c r="C160" s="351" t="s">
        <v>279</v>
      </c>
      <c r="D160" s="418"/>
      <c r="E160" s="419"/>
      <c r="F160" s="365" t="str">
        <f t="shared" si="5"/>
        <v>-----------------</v>
      </c>
      <c r="G160" s="363" t="s">
        <v>258</v>
      </c>
      <c r="H160" s="420"/>
      <c r="I160" s="421"/>
      <c r="J160" s="357" t="s">
        <v>21</v>
      </c>
      <c r="K160" s="421"/>
      <c r="L160" s="422"/>
      <c r="M160" s="366" t="e">
        <f t="shared" si="4"/>
        <v>#DIV/0!</v>
      </c>
      <c r="N160" s="423"/>
      <c r="O160" s="426"/>
      <c r="P160" s="275"/>
      <c r="Q160" s="8"/>
    </row>
    <row r="161" spans="1:17" ht="15" customHeight="1">
      <c r="A161" s="417"/>
      <c r="B161" s="350">
        <v>2009</v>
      </c>
      <c r="C161" s="351" t="s">
        <v>279</v>
      </c>
      <c r="D161" s="418"/>
      <c r="E161" s="419"/>
      <c r="F161" s="365" t="str">
        <f t="shared" si="5"/>
        <v>-----------------</v>
      </c>
      <c r="G161" s="363" t="s">
        <v>258</v>
      </c>
      <c r="H161" s="420"/>
      <c r="I161" s="421"/>
      <c r="J161" s="357" t="s">
        <v>21</v>
      </c>
      <c r="K161" s="421"/>
      <c r="L161" s="422"/>
      <c r="M161" s="366" t="e">
        <f t="shared" si="4"/>
        <v>#DIV/0!</v>
      </c>
      <c r="N161" s="423"/>
      <c r="O161" s="426"/>
      <c r="P161" s="275"/>
      <c r="Q161" s="8"/>
    </row>
    <row r="162" spans="1:17" ht="15" customHeight="1">
      <c r="A162" s="417"/>
      <c r="B162" s="350">
        <v>2009</v>
      </c>
      <c r="C162" s="351" t="s">
        <v>279</v>
      </c>
      <c r="D162" s="418"/>
      <c r="E162" s="427"/>
      <c r="F162" s="365" t="str">
        <f t="shared" si="5"/>
        <v>-----------------</v>
      </c>
      <c r="G162" s="363" t="s">
        <v>258</v>
      </c>
      <c r="H162" s="420"/>
      <c r="I162" s="421"/>
      <c r="J162" s="357" t="s">
        <v>21</v>
      </c>
      <c r="K162" s="421"/>
      <c r="L162" s="422"/>
      <c r="M162" s="366" t="e">
        <f t="shared" si="4"/>
        <v>#DIV/0!</v>
      </c>
      <c r="N162" s="423"/>
      <c r="O162" s="426"/>
      <c r="P162" s="275"/>
      <c r="Q162" s="8"/>
    </row>
    <row r="163" spans="1:17" ht="15" customHeight="1">
      <c r="A163" s="417"/>
      <c r="B163" s="350">
        <v>2009</v>
      </c>
      <c r="C163" s="351" t="s">
        <v>279</v>
      </c>
      <c r="D163" s="418"/>
      <c r="E163" s="427"/>
      <c r="F163" s="365" t="str">
        <f t="shared" si="5"/>
        <v>-----------------</v>
      </c>
      <c r="G163" s="363" t="s">
        <v>258</v>
      </c>
      <c r="H163" s="420"/>
      <c r="I163" s="421"/>
      <c r="J163" s="357" t="s">
        <v>21</v>
      </c>
      <c r="K163" s="421"/>
      <c r="L163" s="422"/>
      <c r="M163" s="366" t="e">
        <f t="shared" si="4"/>
        <v>#DIV/0!</v>
      </c>
      <c r="N163" s="423"/>
      <c r="O163" s="426"/>
      <c r="P163" s="275"/>
      <c r="Q163" s="8"/>
    </row>
    <row r="164" spans="1:17" ht="15" customHeight="1">
      <c r="A164" s="417"/>
      <c r="B164" s="350">
        <v>2009</v>
      </c>
      <c r="C164" s="351" t="s">
        <v>279</v>
      </c>
      <c r="D164" s="418"/>
      <c r="E164" s="427"/>
      <c r="F164" s="365" t="str">
        <f t="shared" si="5"/>
        <v>-----------------</v>
      </c>
      <c r="G164" s="363" t="s">
        <v>258</v>
      </c>
      <c r="H164" s="420"/>
      <c r="I164" s="421"/>
      <c r="J164" s="357" t="s">
        <v>21</v>
      </c>
      <c r="K164" s="421"/>
      <c r="L164" s="422"/>
      <c r="M164" s="366" t="e">
        <f t="shared" si="4"/>
        <v>#DIV/0!</v>
      </c>
      <c r="N164" s="423"/>
      <c r="O164" s="426"/>
      <c r="P164" s="275"/>
      <c r="Q164" s="8"/>
    </row>
    <row r="165" spans="1:17" ht="15" customHeight="1">
      <c r="A165" s="417"/>
      <c r="B165" s="350">
        <v>2009</v>
      </c>
      <c r="C165" s="351" t="s">
        <v>279</v>
      </c>
      <c r="D165" s="418"/>
      <c r="E165" s="427"/>
      <c r="F165" s="365" t="str">
        <f t="shared" si="5"/>
        <v>-----------------</v>
      </c>
      <c r="G165" s="363" t="s">
        <v>258</v>
      </c>
      <c r="H165" s="420"/>
      <c r="I165" s="421"/>
      <c r="J165" s="357" t="s">
        <v>21</v>
      </c>
      <c r="K165" s="421"/>
      <c r="L165" s="422"/>
      <c r="M165" s="366" t="e">
        <f t="shared" si="4"/>
        <v>#DIV/0!</v>
      </c>
      <c r="N165" s="423"/>
      <c r="O165" s="426"/>
      <c r="P165" s="275"/>
      <c r="Q165" s="8"/>
    </row>
    <row r="166" spans="1:17" ht="15" customHeight="1">
      <c r="A166" s="417"/>
      <c r="B166" s="350">
        <v>2009</v>
      </c>
      <c r="C166" s="351" t="s">
        <v>279</v>
      </c>
      <c r="D166" s="418"/>
      <c r="E166" s="427"/>
      <c r="F166" s="365" t="str">
        <f t="shared" si="5"/>
        <v>-----------------</v>
      </c>
      <c r="G166" s="363" t="s">
        <v>258</v>
      </c>
      <c r="H166" s="420"/>
      <c r="I166" s="421"/>
      <c r="J166" s="357" t="s">
        <v>21</v>
      </c>
      <c r="K166" s="421"/>
      <c r="L166" s="422"/>
      <c r="M166" s="366" t="e">
        <f t="shared" si="4"/>
        <v>#DIV/0!</v>
      </c>
      <c r="N166" s="423"/>
      <c r="O166" s="426"/>
      <c r="P166" s="275"/>
      <c r="Q166" s="8"/>
    </row>
    <row r="167" spans="1:17" ht="15" customHeight="1">
      <c r="A167" s="417"/>
      <c r="B167" s="350">
        <v>2009</v>
      </c>
      <c r="C167" s="351" t="s">
        <v>279</v>
      </c>
      <c r="D167" s="418"/>
      <c r="E167" s="427"/>
      <c r="F167" s="365" t="str">
        <f t="shared" si="5"/>
        <v>-----------------</v>
      </c>
      <c r="G167" s="363" t="s">
        <v>258</v>
      </c>
      <c r="H167" s="420"/>
      <c r="I167" s="421"/>
      <c r="J167" s="357" t="s">
        <v>21</v>
      </c>
      <c r="K167" s="421"/>
      <c r="L167" s="422"/>
      <c r="M167" s="366" t="e">
        <f t="shared" si="4"/>
        <v>#DIV/0!</v>
      </c>
      <c r="N167" s="423"/>
      <c r="O167" s="426"/>
      <c r="P167" s="275"/>
      <c r="Q167" s="8"/>
    </row>
    <row r="168" spans="1:17" ht="15" customHeight="1">
      <c r="A168" s="417"/>
      <c r="B168" s="350">
        <v>2009</v>
      </c>
      <c r="C168" s="351" t="s">
        <v>279</v>
      </c>
      <c r="D168" s="418"/>
      <c r="E168" s="427"/>
      <c r="F168" s="365" t="str">
        <f t="shared" si="5"/>
        <v>-----------------</v>
      </c>
      <c r="G168" s="363" t="s">
        <v>258</v>
      </c>
      <c r="H168" s="420"/>
      <c r="I168" s="421"/>
      <c r="J168" s="357" t="s">
        <v>21</v>
      </c>
      <c r="K168" s="421"/>
      <c r="L168" s="422"/>
      <c r="M168" s="366" t="e">
        <f t="shared" si="4"/>
        <v>#DIV/0!</v>
      </c>
      <c r="N168" s="423"/>
      <c r="O168" s="426"/>
      <c r="P168" s="275"/>
      <c r="Q168" s="8"/>
    </row>
    <row r="169" spans="1:17" ht="15" customHeight="1">
      <c r="A169" s="417"/>
      <c r="B169" s="350">
        <v>2009</v>
      </c>
      <c r="C169" s="351" t="s">
        <v>279</v>
      </c>
      <c r="D169" s="418"/>
      <c r="E169" s="427"/>
      <c r="F169" s="365" t="str">
        <f t="shared" si="5"/>
        <v>-----------------</v>
      </c>
      <c r="G169" s="363" t="s">
        <v>258</v>
      </c>
      <c r="H169" s="420"/>
      <c r="I169" s="421"/>
      <c r="J169" s="357" t="s">
        <v>21</v>
      </c>
      <c r="K169" s="421"/>
      <c r="L169" s="422"/>
      <c r="M169" s="366" t="e">
        <f t="shared" si="4"/>
        <v>#DIV/0!</v>
      </c>
      <c r="N169" s="423"/>
      <c r="O169" s="426"/>
      <c r="P169" s="275"/>
      <c r="Q169" s="8"/>
    </row>
    <row r="170" spans="1:17" ht="15" customHeight="1">
      <c r="A170" s="417"/>
      <c r="B170" s="350">
        <v>2009</v>
      </c>
      <c r="C170" s="351" t="s">
        <v>279</v>
      </c>
      <c r="D170" s="418"/>
      <c r="E170" s="427"/>
      <c r="F170" s="365" t="str">
        <f t="shared" si="5"/>
        <v>-----------------</v>
      </c>
      <c r="G170" s="363" t="s">
        <v>258</v>
      </c>
      <c r="H170" s="420"/>
      <c r="I170" s="421"/>
      <c r="J170" s="357" t="s">
        <v>21</v>
      </c>
      <c r="K170" s="421"/>
      <c r="L170" s="422"/>
      <c r="M170" s="366" t="e">
        <f t="shared" si="4"/>
        <v>#DIV/0!</v>
      </c>
      <c r="N170" s="423"/>
      <c r="O170" s="426"/>
      <c r="P170" s="275"/>
      <c r="Q170" s="8"/>
    </row>
    <row r="171" spans="1:17" ht="15" customHeight="1">
      <c r="A171" s="417"/>
      <c r="B171" s="350">
        <v>2009</v>
      </c>
      <c r="C171" s="351" t="s">
        <v>279</v>
      </c>
      <c r="D171" s="418"/>
      <c r="E171" s="427"/>
      <c r="F171" s="365" t="str">
        <f t="shared" si="5"/>
        <v>-----------------</v>
      </c>
      <c r="G171" s="363" t="s">
        <v>258</v>
      </c>
      <c r="H171" s="420"/>
      <c r="I171" s="421"/>
      <c r="J171" s="357" t="s">
        <v>21</v>
      </c>
      <c r="K171" s="421"/>
      <c r="L171" s="422"/>
      <c r="M171" s="366" t="e">
        <f t="shared" si="4"/>
        <v>#DIV/0!</v>
      </c>
      <c r="N171" s="423"/>
      <c r="O171" s="426"/>
      <c r="P171" s="275"/>
      <c r="Q171" s="8"/>
    </row>
    <row r="172" spans="1:17" ht="15" customHeight="1">
      <c r="A172" s="417"/>
      <c r="B172" s="350">
        <v>2009</v>
      </c>
      <c r="C172" s="351" t="s">
        <v>279</v>
      </c>
      <c r="D172" s="418"/>
      <c r="E172" s="427"/>
      <c r="F172" s="365" t="str">
        <f t="shared" si="5"/>
        <v>-----------------</v>
      </c>
      <c r="G172" s="363" t="s">
        <v>258</v>
      </c>
      <c r="H172" s="420"/>
      <c r="I172" s="421"/>
      <c r="J172" s="357" t="s">
        <v>21</v>
      </c>
      <c r="K172" s="421"/>
      <c r="L172" s="422"/>
      <c r="M172" s="366" t="e">
        <f t="shared" si="4"/>
        <v>#DIV/0!</v>
      </c>
      <c r="N172" s="423"/>
      <c r="O172" s="426"/>
      <c r="P172" s="275"/>
      <c r="Q172" s="8"/>
    </row>
    <row r="173" spans="1:17" ht="15" customHeight="1">
      <c r="A173" s="417"/>
      <c r="B173" s="350">
        <v>2009</v>
      </c>
      <c r="C173" s="351" t="s">
        <v>279</v>
      </c>
      <c r="D173" s="418"/>
      <c r="E173" s="427"/>
      <c r="F173" s="365" t="str">
        <f t="shared" si="5"/>
        <v>-----------------</v>
      </c>
      <c r="G173" s="363" t="s">
        <v>258</v>
      </c>
      <c r="H173" s="420"/>
      <c r="I173" s="421"/>
      <c r="J173" s="357" t="s">
        <v>21</v>
      </c>
      <c r="K173" s="421"/>
      <c r="L173" s="422"/>
      <c r="M173" s="366" t="e">
        <f t="shared" si="4"/>
        <v>#DIV/0!</v>
      </c>
      <c r="N173" s="423"/>
      <c r="O173" s="426"/>
      <c r="P173" s="275"/>
      <c r="Q173" s="8"/>
    </row>
    <row r="174" spans="1:17" ht="15" customHeight="1">
      <c r="A174" s="417"/>
      <c r="B174" s="350">
        <v>2009</v>
      </c>
      <c r="C174" s="351" t="s">
        <v>279</v>
      </c>
      <c r="D174" s="418"/>
      <c r="E174" s="427"/>
      <c r="F174" s="365" t="str">
        <f t="shared" si="5"/>
        <v>-----------------</v>
      </c>
      <c r="G174" s="363" t="s">
        <v>258</v>
      </c>
      <c r="H174" s="420"/>
      <c r="I174" s="421"/>
      <c r="J174" s="357" t="s">
        <v>21</v>
      </c>
      <c r="K174" s="421"/>
      <c r="L174" s="422"/>
      <c r="M174" s="366" t="e">
        <f t="shared" si="4"/>
        <v>#DIV/0!</v>
      </c>
      <c r="N174" s="423"/>
      <c r="O174" s="426"/>
      <c r="P174" s="275"/>
      <c r="Q174" s="8"/>
    </row>
    <row r="175" spans="1:17" ht="15" customHeight="1">
      <c r="A175" s="417"/>
      <c r="B175" s="350">
        <v>2009</v>
      </c>
      <c r="C175" s="351" t="s">
        <v>279</v>
      </c>
      <c r="D175" s="418"/>
      <c r="E175" s="427"/>
      <c r="F175" s="365" t="str">
        <f t="shared" si="5"/>
        <v>-----------------</v>
      </c>
      <c r="G175" s="363" t="s">
        <v>258</v>
      </c>
      <c r="H175" s="420"/>
      <c r="I175" s="421"/>
      <c r="J175" s="357" t="s">
        <v>21</v>
      </c>
      <c r="K175" s="421"/>
      <c r="L175" s="422"/>
      <c r="M175" s="366" t="e">
        <f t="shared" si="4"/>
        <v>#DIV/0!</v>
      </c>
      <c r="N175" s="423"/>
      <c r="O175" s="426"/>
      <c r="P175" s="275"/>
      <c r="Q175" s="8"/>
    </row>
    <row r="176" spans="1:17" ht="15" customHeight="1">
      <c r="A176" s="417"/>
      <c r="B176" s="350">
        <v>2009</v>
      </c>
      <c r="C176" s="351" t="s">
        <v>279</v>
      </c>
      <c r="D176" s="418"/>
      <c r="E176" s="427"/>
      <c r="F176" s="365" t="str">
        <f t="shared" si="5"/>
        <v>-----------------</v>
      </c>
      <c r="G176" s="363" t="s">
        <v>258</v>
      </c>
      <c r="H176" s="420"/>
      <c r="I176" s="421"/>
      <c r="J176" s="357" t="s">
        <v>21</v>
      </c>
      <c r="K176" s="421"/>
      <c r="L176" s="422"/>
      <c r="M176" s="366" t="e">
        <f t="shared" si="4"/>
        <v>#DIV/0!</v>
      </c>
      <c r="N176" s="423"/>
      <c r="O176" s="426"/>
      <c r="P176" s="275"/>
      <c r="Q176" s="8"/>
    </row>
    <row r="177" spans="1:17" ht="15" customHeight="1">
      <c r="A177" s="417"/>
      <c r="B177" s="350">
        <v>2009</v>
      </c>
      <c r="C177" s="351" t="s">
        <v>279</v>
      </c>
      <c r="D177" s="418"/>
      <c r="E177" s="427"/>
      <c r="F177" s="365" t="str">
        <f t="shared" si="5"/>
        <v>-----------------</v>
      </c>
      <c r="G177" s="363" t="s">
        <v>258</v>
      </c>
      <c r="H177" s="420"/>
      <c r="I177" s="421"/>
      <c r="J177" s="357" t="s">
        <v>21</v>
      </c>
      <c r="K177" s="421"/>
      <c r="L177" s="422"/>
      <c r="M177" s="366" t="e">
        <f t="shared" si="4"/>
        <v>#DIV/0!</v>
      </c>
      <c r="N177" s="423"/>
      <c r="O177" s="426"/>
      <c r="P177" s="275"/>
      <c r="Q177" s="8"/>
    </row>
    <row r="178" spans="1:17" ht="15" customHeight="1">
      <c r="A178" s="417"/>
      <c r="B178" s="350">
        <v>2009</v>
      </c>
      <c r="C178" s="351" t="s">
        <v>279</v>
      </c>
      <c r="D178" s="418"/>
      <c r="E178" s="427"/>
      <c r="F178" s="365" t="str">
        <f t="shared" si="5"/>
        <v>-----------------</v>
      </c>
      <c r="G178" s="363" t="s">
        <v>258</v>
      </c>
      <c r="H178" s="420"/>
      <c r="I178" s="421"/>
      <c r="J178" s="357" t="s">
        <v>21</v>
      </c>
      <c r="K178" s="421"/>
      <c r="L178" s="422"/>
      <c r="M178" s="366" t="e">
        <f t="shared" si="4"/>
        <v>#DIV/0!</v>
      </c>
      <c r="N178" s="423"/>
      <c r="O178" s="426"/>
      <c r="P178" s="275"/>
      <c r="Q178" s="8"/>
    </row>
    <row r="179" spans="1:17" ht="15" customHeight="1">
      <c r="A179" s="417"/>
      <c r="B179" s="350">
        <v>2009</v>
      </c>
      <c r="C179" s="351" t="s">
        <v>279</v>
      </c>
      <c r="D179" s="418"/>
      <c r="E179" s="427"/>
      <c r="F179" s="365" t="str">
        <f t="shared" si="5"/>
        <v>-----------------</v>
      </c>
      <c r="G179" s="363" t="s">
        <v>258</v>
      </c>
      <c r="H179" s="420"/>
      <c r="I179" s="421"/>
      <c r="J179" s="357" t="s">
        <v>21</v>
      </c>
      <c r="K179" s="421"/>
      <c r="L179" s="422"/>
      <c r="M179" s="366" t="e">
        <f t="shared" si="4"/>
        <v>#DIV/0!</v>
      </c>
      <c r="N179" s="423"/>
      <c r="O179" s="426"/>
      <c r="P179" s="275"/>
      <c r="Q179" s="8"/>
    </row>
    <row r="180" spans="1:17" ht="15" customHeight="1">
      <c r="A180" s="417"/>
      <c r="B180" s="350">
        <v>2009</v>
      </c>
      <c r="C180" s="351" t="s">
        <v>279</v>
      </c>
      <c r="D180" s="418"/>
      <c r="E180" s="427"/>
      <c r="F180" s="365" t="str">
        <f t="shared" si="5"/>
        <v>-----------------</v>
      </c>
      <c r="G180" s="363" t="s">
        <v>258</v>
      </c>
      <c r="H180" s="420"/>
      <c r="I180" s="421"/>
      <c r="J180" s="357" t="s">
        <v>21</v>
      </c>
      <c r="K180" s="421"/>
      <c r="L180" s="422"/>
      <c r="M180" s="366" t="e">
        <f t="shared" si="4"/>
        <v>#DIV/0!</v>
      </c>
      <c r="N180" s="423"/>
      <c r="O180" s="428"/>
      <c r="P180" s="275"/>
      <c r="Q180" s="8"/>
    </row>
    <row r="181" spans="1:17" ht="15" customHeight="1">
      <c r="A181" s="417"/>
      <c r="B181" s="350">
        <v>2009</v>
      </c>
      <c r="C181" s="351" t="s">
        <v>279</v>
      </c>
      <c r="D181" s="418"/>
      <c r="E181" s="427"/>
      <c r="F181" s="365" t="str">
        <f t="shared" si="5"/>
        <v>-----------------</v>
      </c>
      <c r="G181" s="363" t="s">
        <v>258</v>
      </c>
      <c r="H181" s="420"/>
      <c r="I181" s="421"/>
      <c r="J181" s="357" t="s">
        <v>21</v>
      </c>
      <c r="K181" s="421"/>
      <c r="L181" s="422"/>
      <c r="M181" s="366" t="e">
        <f t="shared" si="4"/>
        <v>#DIV/0!</v>
      </c>
      <c r="N181" s="423"/>
      <c r="O181" s="426"/>
      <c r="P181" s="275"/>
      <c r="Q181" s="8"/>
    </row>
    <row r="182" spans="1:17" ht="15" customHeight="1">
      <c r="A182" s="417"/>
      <c r="B182" s="350">
        <v>2009</v>
      </c>
      <c r="C182" s="351" t="s">
        <v>279</v>
      </c>
      <c r="D182" s="418"/>
      <c r="E182" s="427"/>
      <c r="F182" s="365" t="str">
        <f t="shared" si="5"/>
        <v>-----------------</v>
      </c>
      <c r="G182" s="363" t="s">
        <v>258</v>
      </c>
      <c r="H182" s="420"/>
      <c r="I182" s="421"/>
      <c r="J182" s="357" t="s">
        <v>21</v>
      </c>
      <c r="K182" s="421"/>
      <c r="L182" s="422"/>
      <c r="M182" s="366" t="e">
        <f t="shared" si="4"/>
        <v>#DIV/0!</v>
      </c>
      <c r="N182" s="423"/>
      <c r="O182" s="428"/>
      <c r="P182" s="275"/>
      <c r="Q182" s="8"/>
    </row>
    <row r="183" spans="1:17" ht="15" customHeight="1">
      <c r="A183" s="417"/>
      <c r="B183" s="350">
        <v>2009</v>
      </c>
      <c r="C183" s="351" t="s">
        <v>279</v>
      </c>
      <c r="D183" s="418"/>
      <c r="E183" s="419"/>
      <c r="F183" s="365" t="str">
        <f t="shared" si="5"/>
        <v>-----------------</v>
      </c>
      <c r="G183" s="363" t="s">
        <v>258</v>
      </c>
      <c r="H183" s="420"/>
      <c r="I183" s="421"/>
      <c r="J183" s="357" t="s">
        <v>21</v>
      </c>
      <c r="K183" s="421"/>
      <c r="L183" s="422"/>
      <c r="M183" s="366" t="e">
        <f t="shared" si="4"/>
        <v>#DIV/0!</v>
      </c>
      <c r="N183" s="423"/>
      <c r="O183" s="429"/>
      <c r="P183" s="275"/>
      <c r="Q183" s="8"/>
    </row>
    <row r="184" spans="1:17" ht="15" customHeight="1">
      <c r="A184" s="417"/>
      <c r="B184" s="350">
        <v>2009</v>
      </c>
      <c r="C184" s="351" t="s">
        <v>279</v>
      </c>
      <c r="D184" s="418"/>
      <c r="E184" s="419"/>
      <c r="F184" s="365" t="str">
        <f t="shared" si="5"/>
        <v>-----------------</v>
      </c>
      <c r="G184" s="363" t="s">
        <v>258</v>
      </c>
      <c r="H184" s="420"/>
      <c r="I184" s="421"/>
      <c r="J184" s="357" t="s">
        <v>21</v>
      </c>
      <c r="K184" s="421"/>
      <c r="L184" s="422"/>
      <c r="M184" s="366" t="e">
        <f t="shared" si="4"/>
        <v>#DIV/0!</v>
      </c>
      <c r="N184" s="423"/>
      <c r="O184" s="430"/>
      <c r="P184" s="275"/>
      <c r="Q184" s="8"/>
    </row>
    <row r="185" spans="1:17" ht="15" customHeight="1">
      <c r="A185" s="417"/>
      <c r="B185" s="350">
        <v>2009</v>
      </c>
      <c r="C185" s="351" t="s">
        <v>279</v>
      </c>
      <c r="D185" s="418"/>
      <c r="E185" s="419"/>
      <c r="F185" s="365" t="str">
        <f t="shared" si="5"/>
        <v>-----------------</v>
      </c>
      <c r="G185" s="363" t="s">
        <v>258</v>
      </c>
      <c r="H185" s="420"/>
      <c r="I185" s="421"/>
      <c r="J185" s="357" t="s">
        <v>21</v>
      </c>
      <c r="K185" s="421"/>
      <c r="L185" s="422"/>
      <c r="M185" s="366" t="e">
        <f t="shared" si="4"/>
        <v>#DIV/0!</v>
      </c>
      <c r="N185" s="423"/>
      <c r="O185" s="428"/>
      <c r="P185" s="275"/>
      <c r="Q185" s="8"/>
    </row>
    <row r="186" spans="1:17" ht="15" customHeight="1">
      <c r="A186" s="417"/>
      <c r="B186" s="350">
        <v>2009</v>
      </c>
      <c r="C186" s="351" t="s">
        <v>279</v>
      </c>
      <c r="D186" s="418"/>
      <c r="E186" s="419"/>
      <c r="F186" s="365" t="str">
        <f t="shared" si="5"/>
        <v>-----------------</v>
      </c>
      <c r="G186" s="363" t="s">
        <v>258</v>
      </c>
      <c r="H186" s="420"/>
      <c r="I186" s="421"/>
      <c r="J186" s="357" t="s">
        <v>21</v>
      </c>
      <c r="K186" s="421"/>
      <c r="L186" s="422"/>
      <c r="M186" s="366" t="e">
        <f t="shared" si="4"/>
        <v>#DIV/0!</v>
      </c>
      <c r="N186" s="423"/>
      <c r="O186" s="426"/>
      <c r="P186" s="275"/>
      <c r="Q186" s="8"/>
    </row>
    <row r="187" spans="1:17" ht="15" customHeight="1">
      <c r="A187" s="417"/>
      <c r="B187" s="350">
        <v>2009</v>
      </c>
      <c r="C187" s="351" t="s">
        <v>279</v>
      </c>
      <c r="D187" s="418"/>
      <c r="E187" s="427"/>
      <c r="F187" s="365" t="str">
        <f t="shared" si="5"/>
        <v>-----------------</v>
      </c>
      <c r="G187" s="363" t="s">
        <v>258</v>
      </c>
      <c r="H187" s="420"/>
      <c r="I187" s="421"/>
      <c r="J187" s="357" t="s">
        <v>21</v>
      </c>
      <c r="K187" s="421"/>
      <c r="L187" s="422"/>
      <c r="M187" s="366" t="e">
        <f t="shared" si="4"/>
        <v>#DIV/0!</v>
      </c>
      <c r="N187" s="423"/>
      <c r="O187" s="430"/>
      <c r="P187" s="275"/>
      <c r="Q187" s="8"/>
    </row>
    <row r="188" spans="1:17" ht="15" customHeight="1">
      <c r="A188" s="417"/>
      <c r="B188" s="350">
        <v>2009</v>
      </c>
      <c r="C188" s="351" t="s">
        <v>279</v>
      </c>
      <c r="D188" s="418"/>
      <c r="E188" s="427"/>
      <c r="F188" s="365" t="str">
        <f t="shared" si="5"/>
        <v>-----------------</v>
      </c>
      <c r="G188" s="363" t="s">
        <v>258</v>
      </c>
      <c r="H188" s="420"/>
      <c r="I188" s="421"/>
      <c r="J188" s="357" t="s">
        <v>21</v>
      </c>
      <c r="K188" s="421"/>
      <c r="L188" s="422"/>
      <c r="M188" s="366" t="e">
        <f t="shared" si="4"/>
        <v>#DIV/0!</v>
      </c>
      <c r="N188" s="423"/>
      <c r="O188" s="429"/>
      <c r="P188" s="275"/>
      <c r="Q188" s="8"/>
    </row>
    <row r="189" spans="1:17" ht="15" customHeight="1">
      <c r="A189" s="417"/>
      <c r="B189" s="350">
        <v>2009</v>
      </c>
      <c r="C189" s="351" t="s">
        <v>279</v>
      </c>
      <c r="D189" s="418"/>
      <c r="E189" s="427"/>
      <c r="F189" s="365" t="str">
        <f t="shared" si="5"/>
        <v>-----------------</v>
      </c>
      <c r="G189" s="363" t="s">
        <v>258</v>
      </c>
      <c r="H189" s="420"/>
      <c r="I189" s="421"/>
      <c r="J189" s="357" t="s">
        <v>21</v>
      </c>
      <c r="K189" s="421"/>
      <c r="L189" s="422"/>
      <c r="M189" s="366" t="e">
        <f t="shared" si="4"/>
        <v>#DIV/0!</v>
      </c>
      <c r="N189" s="423"/>
      <c r="O189" s="430"/>
      <c r="P189" s="275"/>
      <c r="Q189" s="8"/>
    </row>
    <row r="190" spans="1:17" ht="15" customHeight="1">
      <c r="A190" s="417"/>
      <c r="B190" s="350">
        <v>2009</v>
      </c>
      <c r="C190" s="351" t="s">
        <v>279</v>
      </c>
      <c r="D190" s="418"/>
      <c r="E190" s="427"/>
      <c r="F190" s="365" t="str">
        <f t="shared" si="5"/>
        <v>-----------------</v>
      </c>
      <c r="G190" s="363" t="s">
        <v>258</v>
      </c>
      <c r="H190" s="420"/>
      <c r="I190" s="421"/>
      <c r="J190" s="357" t="s">
        <v>21</v>
      </c>
      <c r="K190" s="421"/>
      <c r="L190" s="422"/>
      <c r="M190" s="366" t="e">
        <f t="shared" si="4"/>
        <v>#DIV/0!</v>
      </c>
      <c r="N190" s="423"/>
      <c r="O190" s="431"/>
      <c r="P190" s="275"/>
      <c r="Q190" s="8"/>
    </row>
    <row r="191" spans="1:17" ht="15" customHeight="1">
      <c r="A191" s="417"/>
      <c r="B191" s="350">
        <v>2009</v>
      </c>
      <c r="C191" s="351" t="s">
        <v>279</v>
      </c>
      <c r="D191" s="418"/>
      <c r="E191" s="427"/>
      <c r="F191" s="365" t="str">
        <f t="shared" si="5"/>
        <v>-----------------</v>
      </c>
      <c r="G191" s="363" t="s">
        <v>258</v>
      </c>
      <c r="H191" s="420"/>
      <c r="I191" s="421"/>
      <c r="J191" s="357" t="s">
        <v>21</v>
      </c>
      <c r="K191" s="421"/>
      <c r="L191" s="422"/>
      <c r="M191" s="366" t="e">
        <f t="shared" si="4"/>
        <v>#DIV/0!</v>
      </c>
      <c r="N191" s="423"/>
      <c r="O191" s="430"/>
      <c r="P191" s="432"/>
      <c r="Q191" s="8"/>
    </row>
    <row r="192" spans="1:17" ht="15" customHeight="1">
      <c r="A192" s="417"/>
      <c r="B192" s="350">
        <v>2009</v>
      </c>
      <c r="C192" s="351" t="s">
        <v>279</v>
      </c>
      <c r="D192" s="418"/>
      <c r="E192" s="419"/>
      <c r="F192" s="365" t="str">
        <f t="shared" si="5"/>
        <v>-----------------</v>
      </c>
      <c r="G192" s="363" t="s">
        <v>258</v>
      </c>
      <c r="H192" s="420"/>
      <c r="I192" s="421"/>
      <c r="J192" s="357" t="s">
        <v>21</v>
      </c>
      <c r="K192" s="421"/>
      <c r="L192" s="422"/>
      <c r="M192" s="366" t="e">
        <f t="shared" si="4"/>
        <v>#DIV/0!</v>
      </c>
      <c r="N192" s="423"/>
      <c r="O192" s="433"/>
      <c r="P192" s="432"/>
      <c r="Q192" s="8"/>
    </row>
    <row r="193" spans="1:17" ht="15" customHeight="1">
      <c r="A193" s="417"/>
      <c r="B193" s="350">
        <v>2009</v>
      </c>
      <c r="C193" s="351" t="s">
        <v>279</v>
      </c>
      <c r="D193" s="418"/>
      <c r="E193" s="419"/>
      <c r="F193" s="365" t="str">
        <f t="shared" si="5"/>
        <v>-----------------</v>
      </c>
      <c r="G193" s="363" t="s">
        <v>258</v>
      </c>
      <c r="H193" s="420"/>
      <c r="I193" s="421"/>
      <c r="J193" s="357" t="s">
        <v>21</v>
      </c>
      <c r="K193" s="421"/>
      <c r="L193" s="422"/>
      <c r="M193" s="366" t="e">
        <f t="shared" si="4"/>
        <v>#DIV/0!</v>
      </c>
      <c r="N193" s="423"/>
      <c r="O193" s="433"/>
      <c r="P193" s="432"/>
      <c r="Q193" s="8"/>
    </row>
    <row r="194" spans="1:17" ht="15" customHeight="1">
      <c r="A194" s="417"/>
      <c r="B194" s="350">
        <v>2009</v>
      </c>
      <c r="C194" s="351" t="s">
        <v>279</v>
      </c>
      <c r="D194" s="418"/>
      <c r="E194" s="419"/>
      <c r="F194" s="365" t="str">
        <f t="shared" si="5"/>
        <v>-----------------</v>
      </c>
      <c r="G194" s="363" t="s">
        <v>258</v>
      </c>
      <c r="H194" s="420"/>
      <c r="I194" s="421"/>
      <c r="J194" s="357" t="s">
        <v>21</v>
      </c>
      <c r="K194" s="421"/>
      <c r="L194" s="422"/>
      <c r="M194" s="366" t="e">
        <f t="shared" si="4"/>
        <v>#DIV/0!</v>
      </c>
      <c r="N194" s="423"/>
      <c r="O194" s="433"/>
      <c r="P194" s="432"/>
      <c r="Q194" s="8"/>
    </row>
    <row r="195" spans="1:17" ht="15" customHeight="1">
      <c r="A195" s="417"/>
      <c r="B195" s="350">
        <v>2009</v>
      </c>
      <c r="C195" s="351" t="s">
        <v>279</v>
      </c>
      <c r="D195" s="418"/>
      <c r="E195" s="419"/>
      <c r="F195" s="365" t="str">
        <f t="shared" si="5"/>
        <v>-----------------</v>
      </c>
      <c r="G195" s="363" t="s">
        <v>258</v>
      </c>
      <c r="H195" s="420"/>
      <c r="I195" s="421"/>
      <c r="J195" s="357" t="s">
        <v>21</v>
      </c>
      <c r="K195" s="421"/>
      <c r="L195" s="422"/>
      <c r="M195" s="366" t="e">
        <f t="shared" si="4"/>
        <v>#DIV/0!</v>
      </c>
      <c r="N195" s="423"/>
      <c r="O195" s="431"/>
      <c r="P195" s="275"/>
      <c r="Q195" s="8"/>
    </row>
    <row r="196" spans="1:17" ht="15" customHeight="1">
      <c r="A196" s="417"/>
      <c r="B196" s="350">
        <v>2009</v>
      </c>
      <c r="C196" s="351" t="s">
        <v>279</v>
      </c>
      <c r="D196" s="418"/>
      <c r="E196" s="419"/>
      <c r="F196" s="365" t="str">
        <f t="shared" si="5"/>
        <v>-----------------</v>
      </c>
      <c r="G196" s="363" t="s">
        <v>258</v>
      </c>
      <c r="H196" s="420"/>
      <c r="I196" s="421"/>
      <c r="J196" s="357" t="s">
        <v>21</v>
      </c>
      <c r="K196" s="421"/>
      <c r="L196" s="422"/>
      <c r="M196" s="366" t="e">
        <f t="shared" si="4"/>
        <v>#DIV/0!</v>
      </c>
      <c r="N196" s="423"/>
      <c r="O196" s="425"/>
      <c r="P196" s="275"/>
      <c r="Q196" s="8"/>
    </row>
    <row r="197" spans="1:17" ht="15" customHeight="1">
      <c r="A197" s="417"/>
      <c r="B197" s="350">
        <v>2009</v>
      </c>
      <c r="C197" s="351" t="s">
        <v>279</v>
      </c>
      <c r="D197" s="418"/>
      <c r="E197" s="419"/>
      <c r="F197" s="365" t="str">
        <f t="shared" si="5"/>
        <v>-----------------</v>
      </c>
      <c r="G197" s="363" t="s">
        <v>258</v>
      </c>
      <c r="H197" s="420"/>
      <c r="I197" s="421"/>
      <c r="J197" s="357" t="s">
        <v>21</v>
      </c>
      <c r="K197" s="421"/>
      <c r="L197" s="422"/>
      <c r="M197" s="366" t="e">
        <f t="shared" si="4"/>
        <v>#DIV/0!</v>
      </c>
      <c r="N197" s="423"/>
      <c r="O197" s="425"/>
      <c r="P197" s="275"/>
      <c r="Q197" s="8"/>
    </row>
    <row r="198" spans="1:17" ht="15" customHeight="1">
      <c r="A198" s="417"/>
      <c r="B198" s="350">
        <v>2009</v>
      </c>
      <c r="C198" s="351" t="s">
        <v>279</v>
      </c>
      <c r="D198" s="418"/>
      <c r="E198" s="419"/>
      <c r="F198" s="365" t="str">
        <f t="shared" si="5"/>
        <v>-----------------</v>
      </c>
      <c r="G198" s="363" t="s">
        <v>258</v>
      </c>
      <c r="H198" s="420"/>
      <c r="I198" s="421"/>
      <c r="J198" s="357" t="s">
        <v>21</v>
      </c>
      <c r="K198" s="421"/>
      <c r="L198" s="422"/>
      <c r="M198" s="366" t="e">
        <f t="shared" si="4"/>
        <v>#DIV/0!</v>
      </c>
      <c r="N198" s="423"/>
      <c r="O198" s="425"/>
      <c r="P198" s="275"/>
      <c r="Q198" s="8"/>
    </row>
    <row r="199" spans="1:17" ht="15" customHeight="1">
      <c r="A199" s="417"/>
      <c r="B199" s="350">
        <v>2009</v>
      </c>
      <c r="C199" s="351" t="s">
        <v>279</v>
      </c>
      <c r="D199" s="418"/>
      <c r="E199" s="419"/>
      <c r="F199" s="365" t="str">
        <f t="shared" si="5"/>
        <v>-----------------</v>
      </c>
      <c r="G199" s="363" t="s">
        <v>258</v>
      </c>
      <c r="H199" s="411"/>
      <c r="I199" s="357"/>
      <c r="J199" s="357" t="s">
        <v>21</v>
      </c>
      <c r="K199" s="357"/>
      <c r="L199" s="408"/>
      <c r="M199" s="366" t="e">
        <f aca="true" t="shared" si="6" ref="M199:M229">SUM(H199)+I199/(I199+K199)*(L199-H199)</f>
        <v>#DIV/0!</v>
      </c>
      <c r="N199" s="423"/>
      <c r="O199" s="425"/>
      <c r="P199" s="275"/>
      <c r="Q199" s="8"/>
    </row>
    <row r="200" spans="1:17" ht="15" customHeight="1">
      <c r="A200" s="434"/>
      <c r="B200" s="350">
        <v>2009</v>
      </c>
      <c r="C200" s="351" t="s">
        <v>279</v>
      </c>
      <c r="D200" s="435"/>
      <c r="E200" s="410"/>
      <c r="F200" s="365" t="str">
        <f t="shared" si="5"/>
        <v>-----------------</v>
      </c>
      <c r="G200" s="363" t="s">
        <v>258</v>
      </c>
      <c r="H200" s="436"/>
      <c r="I200" s="437"/>
      <c r="J200" s="357" t="s">
        <v>21</v>
      </c>
      <c r="K200" s="437"/>
      <c r="L200" s="438"/>
      <c r="M200" s="366" t="e">
        <f t="shared" si="6"/>
        <v>#DIV/0!</v>
      </c>
      <c r="N200" s="439"/>
      <c r="O200" s="391"/>
      <c r="P200" s="440"/>
      <c r="Q200" s="392"/>
    </row>
    <row r="201" spans="1:17" ht="15" customHeight="1">
      <c r="A201" s="434"/>
      <c r="B201" s="350">
        <v>2009</v>
      </c>
      <c r="C201" s="351" t="s">
        <v>279</v>
      </c>
      <c r="D201" s="435"/>
      <c r="E201" s="410"/>
      <c r="F201" s="365" t="str">
        <f t="shared" si="5"/>
        <v>-----------------</v>
      </c>
      <c r="G201" s="363" t="s">
        <v>258</v>
      </c>
      <c r="H201" s="436"/>
      <c r="I201" s="437"/>
      <c r="J201" s="357" t="s">
        <v>21</v>
      </c>
      <c r="K201" s="437"/>
      <c r="L201" s="438"/>
      <c r="M201" s="366" t="e">
        <f t="shared" si="6"/>
        <v>#DIV/0!</v>
      </c>
      <c r="N201" s="439"/>
      <c r="O201" s="441"/>
      <c r="P201" s="442"/>
      <c r="Q201" s="392"/>
    </row>
    <row r="202" spans="1:17" ht="15" customHeight="1">
      <c r="A202" s="434"/>
      <c r="B202" s="350">
        <v>2009</v>
      </c>
      <c r="C202" s="351" t="s">
        <v>279</v>
      </c>
      <c r="D202" s="435"/>
      <c r="E202" s="410"/>
      <c r="F202" s="365" t="str">
        <f aca="true" t="shared" si="7" ref="F202:F229">IF(AND(D202+E202+2415018.5=2415018.5),"-----------------",D202+E202+2415018.5)</f>
        <v>-----------------</v>
      </c>
      <c r="G202" s="363" t="s">
        <v>258</v>
      </c>
      <c r="H202" s="436"/>
      <c r="I202" s="437"/>
      <c r="J202" s="357" t="s">
        <v>21</v>
      </c>
      <c r="K202" s="437"/>
      <c r="L202" s="438"/>
      <c r="M202" s="366" t="e">
        <f t="shared" si="6"/>
        <v>#DIV/0!</v>
      </c>
      <c r="N202" s="439"/>
      <c r="O202" s="391"/>
      <c r="P202" s="442"/>
      <c r="Q202" s="392"/>
    </row>
    <row r="203" spans="1:17" ht="15" customHeight="1">
      <c r="A203" s="434"/>
      <c r="B203" s="350">
        <v>2009</v>
      </c>
      <c r="C203" s="351" t="s">
        <v>279</v>
      </c>
      <c r="D203" s="435"/>
      <c r="E203" s="410"/>
      <c r="F203" s="365" t="str">
        <f t="shared" si="7"/>
        <v>-----------------</v>
      </c>
      <c r="G203" s="363" t="s">
        <v>258</v>
      </c>
      <c r="H203" s="436"/>
      <c r="I203" s="437"/>
      <c r="J203" s="357" t="s">
        <v>21</v>
      </c>
      <c r="K203" s="437"/>
      <c r="L203" s="438"/>
      <c r="M203" s="366" t="e">
        <f t="shared" si="6"/>
        <v>#DIV/0!</v>
      </c>
      <c r="N203" s="439"/>
      <c r="O203" s="443"/>
      <c r="P203" s="442"/>
      <c r="Q203" s="392"/>
    </row>
    <row r="204" spans="1:17" ht="15" customHeight="1">
      <c r="A204" s="434"/>
      <c r="B204" s="350">
        <v>2009</v>
      </c>
      <c r="C204" s="351" t="s">
        <v>279</v>
      </c>
      <c r="D204" s="435"/>
      <c r="E204" s="410"/>
      <c r="F204" s="365" t="str">
        <f t="shared" si="7"/>
        <v>-----------------</v>
      </c>
      <c r="G204" s="363" t="s">
        <v>258</v>
      </c>
      <c r="H204" s="436"/>
      <c r="I204" s="437"/>
      <c r="J204" s="357" t="s">
        <v>21</v>
      </c>
      <c r="K204" s="437"/>
      <c r="L204" s="438"/>
      <c r="M204" s="366" t="e">
        <f t="shared" si="6"/>
        <v>#DIV/0!</v>
      </c>
      <c r="N204" s="439"/>
      <c r="O204" s="391"/>
      <c r="P204" s="442"/>
      <c r="Q204" s="392"/>
    </row>
    <row r="205" spans="1:17" ht="15" customHeight="1">
      <c r="A205" s="434"/>
      <c r="B205" s="350">
        <v>2009</v>
      </c>
      <c r="C205" s="351" t="s">
        <v>279</v>
      </c>
      <c r="D205" s="435"/>
      <c r="E205" s="410"/>
      <c r="F205" s="365" t="str">
        <f t="shared" si="7"/>
        <v>-----------------</v>
      </c>
      <c r="G205" s="363" t="s">
        <v>258</v>
      </c>
      <c r="H205" s="436"/>
      <c r="I205" s="437"/>
      <c r="J205" s="357" t="s">
        <v>21</v>
      </c>
      <c r="K205" s="437"/>
      <c r="L205" s="438"/>
      <c r="M205" s="366" t="e">
        <f t="shared" si="6"/>
        <v>#DIV/0!</v>
      </c>
      <c r="N205" s="439"/>
      <c r="O205" s="443"/>
      <c r="P205" s="440"/>
      <c r="Q205" s="392"/>
    </row>
    <row r="206" spans="1:17" ht="15" customHeight="1">
      <c r="A206" s="434"/>
      <c r="B206" s="350">
        <v>2009</v>
      </c>
      <c r="C206" s="351" t="s">
        <v>279</v>
      </c>
      <c r="D206" s="435"/>
      <c r="E206" s="410"/>
      <c r="F206" s="365" t="str">
        <f t="shared" si="7"/>
        <v>-----------------</v>
      </c>
      <c r="G206" s="363" t="s">
        <v>258</v>
      </c>
      <c r="H206" s="436"/>
      <c r="I206" s="437"/>
      <c r="J206" s="357" t="s">
        <v>21</v>
      </c>
      <c r="K206" s="437"/>
      <c r="L206" s="438"/>
      <c r="M206" s="366" t="e">
        <f t="shared" si="6"/>
        <v>#DIV/0!</v>
      </c>
      <c r="N206" s="439"/>
      <c r="O206" s="391"/>
      <c r="P206" s="440"/>
      <c r="Q206" s="392"/>
    </row>
    <row r="207" spans="1:17" ht="15" customHeight="1">
      <c r="A207" s="434"/>
      <c r="B207" s="350">
        <v>2009</v>
      </c>
      <c r="C207" s="351" t="s">
        <v>279</v>
      </c>
      <c r="D207" s="435"/>
      <c r="E207" s="410"/>
      <c r="F207" s="365" t="str">
        <f t="shared" si="7"/>
        <v>-----------------</v>
      </c>
      <c r="G207" s="363" t="s">
        <v>258</v>
      </c>
      <c r="H207" s="436"/>
      <c r="I207" s="437"/>
      <c r="J207" s="357" t="s">
        <v>21</v>
      </c>
      <c r="K207" s="437"/>
      <c r="L207" s="438"/>
      <c r="M207" s="366" t="e">
        <f t="shared" si="6"/>
        <v>#DIV/0!</v>
      </c>
      <c r="N207" s="439"/>
      <c r="O207" s="391"/>
      <c r="P207" s="440"/>
      <c r="Q207" s="392"/>
    </row>
    <row r="208" spans="1:17" ht="15" customHeight="1">
      <c r="A208" s="434"/>
      <c r="B208" s="350">
        <v>2009</v>
      </c>
      <c r="C208" s="351" t="s">
        <v>279</v>
      </c>
      <c r="D208" s="435"/>
      <c r="E208" s="410"/>
      <c r="F208" s="365" t="str">
        <f t="shared" si="7"/>
        <v>-----------------</v>
      </c>
      <c r="G208" s="363" t="s">
        <v>258</v>
      </c>
      <c r="H208" s="436"/>
      <c r="I208" s="437"/>
      <c r="J208" s="357" t="s">
        <v>21</v>
      </c>
      <c r="K208" s="437"/>
      <c r="L208" s="438"/>
      <c r="M208" s="366" t="e">
        <f t="shared" si="6"/>
        <v>#DIV/0!</v>
      </c>
      <c r="N208" s="439"/>
      <c r="O208" s="444"/>
      <c r="P208" s="442"/>
      <c r="Q208" s="392"/>
    </row>
    <row r="209" spans="1:17" ht="15" customHeight="1">
      <c r="A209" s="434"/>
      <c r="B209" s="350">
        <v>2009</v>
      </c>
      <c r="C209" s="351" t="s">
        <v>279</v>
      </c>
      <c r="D209" s="435"/>
      <c r="E209" s="410"/>
      <c r="F209" s="365" t="str">
        <f t="shared" si="7"/>
        <v>-----------------</v>
      </c>
      <c r="G209" s="363" t="s">
        <v>258</v>
      </c>
      <c r="H209" s="436"/>
      <c r="I209" s="437"/>
      <c r="J209" s="357" t="s">
        <v>21</v>
      </c>
      <c r="K209" s="437"/>
      <c r="L209" s="438"/>
      <c r="M209" s="366" t="e">
        <f t="shared" si="6"/>
        <v>#DIV/0!</v>
      </c>
      <c r="N209" s="439"/>
      <c r="O209" s="391"/>
      <c r="P209" s="442"/>
      <c r="Q209" s="392"/>
    </row>
    <row r="210" spans="1:17" ht="15" customHeight="1">
      <c r="A210" s="434"/>
      <c r="B210" s="350">
        <v>2009</v>
      </c>
      <c r="C210" s="351" t="s">
        <v>279</v>
      </c>
      <c r="D210" s="435"/>
      <c r="E210" s="410"/>
      <c r="F210" s="365" t="str">
        <f t="shared" si="7"/>
        <v>-----------------</v>
      </c>
      <c r="G210" s="363" t="s">
        <v>258</v>
      </c>
      <c r="H210" s="436"/>
      <c r="I210" s="437"/>
      <c r="J210" s="357" t="s">
        <v>21</v>
      </c>
      <c r="K210" s="437"/>
      <c r="L210" s="438"/>
      <c r="M210" s="366" t="e">
        <f t="shared" si="6"/>
        <v>#DIV/0!</v>
      </c>
      <c r="N210" s="439"/>
      <c r="O210" s="391"/>
      <c r="P210" s="442"/>
      <c r="Q210" s="392"/>
    </row>
    <row r="211" spans="1:17" ht="15" customHeight="1">
      <c r="A211" s="434"/>
      <c r="B211" s="350">
        <v>2009</v>
      </c>
      <c r="C211" s="351" t="s">
        <v>279</v>
      </c>
      <c r="D211" s="435"/>
      <c r="E211" s="410"/>
      <c r="F211" s="365" t="str">
        <f t="shared" si="7"/>
        <v>-----------------</v>
      </c>
      <c r="G211" s="363" t="s">
        <v>258</v>
      </c>
      <c r="H211" s="436"/>
      <c r="I211" s="437"/>
      <c r="J211" s="357" t="s">
        <v>21</v>
      </c>
      <c r="K211" s="437"/>
      <c r="L211" s="438"/>
      <c r="M211" s="366" t="e">
        <f t="shared" si="6"/>
        <v>#DIV/0!</v>
      </c>
      <c r="N211" s="439"/>
      <c r="O211" s="391"/>
      <c r="P211" s="442"/>
      <c r="Q211" s="392"/>
    </row>
    <row r="212" spans="1:17" ht="15" customHeight="1">
      <c r="A212" s="434"/>
      <c r="B212" s="350">
        <v>2009</v>
      </c>
      <c r="C212" s="351" t="s">
        <v>279</v>
      </c>
      <c r="D212" s="435"/>
      <c r="E212" s="410"/>
      <c r="F212" s="365" t="str">
        <f t="shared" si="7"/>
        <v>-----------------</v>
      </c>
      <c r="G212" s="363" t="s">
        <v>258</v>
      </c>
      <c r="H212" s="436"/>
      <c r="I212" s="437"/>
      <c r="J212" s="357" t="s">
        <v>21</v>
      </c>
      <c r="K212" s="437"/>
      <c r="L212" s="438"/>
      <c r="M212" s="366" t="e">
        <f t="shared" si="6"/>
        <v>#DIV/0!</v>
      </c>
      <c r="N212" s="439"/>
      <c r="O212" s="391"/>
      <c r="P212" s="442"/>
      <c r="Q212" s="392"/>
    </row>
    <row r="213" spans="1:17" ht="15" customHeight="1">
      <c r="A213" s="434"/>
      <c r="B213" s="350">
        <v>2009</v>
      </c>
      <c r="C213" s="351" t="s">
        <v>279</v>
      </c>
      <c r="D213" s="435"/>
      <c r="E213" s="410"/>
      <c r="F213" s="365" t="str">
        <f t="shared" si="7"/>
        <v>-----------------</v>
      </c>
      <c r="G213" s="363" t="s">
        <v>258</v>
      </c>
      <c r="H213" s="436"/>
      <c r="I213" s="437"/>
      <c r="J213" s="357" t="s">
        <v>21</v>
      </c>
      <c r="K213" s="437"/>
      <c r="L213" s="438"/>
      <c r="M213" s="366" t="e">
        <f t="shared" si="6"/>
        <v>#DIV/0!</v>
      </c>
      <c r="N213" s="439"/>
      <c r="O213" s="443"/>
      <c r="P213" s="442"/>
      <c r="Q213" s="392"/>
    </row>
    <row r="214" spans="1:17" ht="15" customHeight="1">
      <c r="A214" s="434"/>
      <c r="B214" s="350">
        <v>2009</v>
      </c>
      <c r="C214" s="351" t="s">
        <v>279</v>
      </c>
      <c r="D214" s="435"/>
      <c r="E214" s="410"/>
      <c r="F214" s="365" t="str">
        <f t="shared" si="7"/>
        <v>-----------------</v>
      </c>
      <c r="G214" s="363" t="s">
        <v>258</v>
      </c>
      <c r="H214" s="436"/>
      <c r="I214" s="437"/>
      <c r="J214" s="357" t="s">
        <v>21</v>
      </c>
      <c r="K214" s="437"/>
      <c r="L214" s="438"/>
      <c r="M214" s="366" t="e">
        <f t="shared" si="6"/>
        <v>#DIV/0!</v>
      </c>
      <c r="N214" s="439"/>
      <c r="O214" s="391"/>
      <c r="P214" s="442"/>
      <c r="Q214" s="392"/>
    </row>
    <row r="215" spans="1:17" ht="15" customHeight="1">
      <c r="A215" s="434"/>
      <c r="B215" s="350">
        <v>2009</v>
      </c>
      <c r="C215" s="351" t="s">
        <v>279</v>
      </c>
      <c r="D215" s="435"/>
      <c r="E215" s="410"/>
      <c r="F215" s="365" t="str">
        <f t="shared" si="7"/>
        <v>-----------------</v>
      </c>
      <c r="G215" s="363" t="s">
        <v>258</v>
      </c>
      <c r="H215" s="436"/>
      <c r="I215" s="437"/>
      <c r="J215" s="357" t="s">
        <v>21</v>
      </c>
      <c r="K215" s="437"/>
      <c r="L215" s="438"/>
      <c r="M215" s="366" t="e">
        <f t="shared" si="6"/>
        <v>#DIV/0!</v>
      </c>
      <c r="N215" s="439"/>
      <c r="O215" s="443"/>
      <c r="P215" s="442"/>
      <c r="Q215" s="392"/>
    </row>
    <row r="216" spans="1:17" ht="15" customHeight="1">
      <c r="A216" s="434"/>
      <c r="B216" s="350">
        <v>2009</v>
      </c>
      <c r="C216" s="351" t="s">
        <v>279</v>
      </c>
      <c r="D216" s="435"/>
      <c r="E216" s="410"/>
      <c r="F216" s="365" t="str">
        <f t="shared" si="7"/>
        <v>-----------------</v>
      </c>
      <c r="G216" s="363" t="s">
        <v>258</v>
      </c>
      <c r="H216" s="436"/>
      <c r="I216" s="437"/>
      <c r="J216" s="357" t="s">
        <v>21</v>
      </c>
      <c r="K216" s="437"/>
      <c r="L216" s="438"/>
      <c r="M216" s="366" t="e">
        <f t="shared" si="6"/>
        <v>#DIV/0!</v>
      </c>
      <c r="N216" s="439"/>
      <c r="O216" s="443"/>
      <c r="P216" s="440"/>
      <c r="Q216" s="392"/>
    </row>
    <row r="217" spans="1:17" ht="15" customHeight="1">
      <c r="A217" s="434"/>
      <c r="B217" s="350">
        <v>2009</v>
      </c>
      <c r="C217" s="351" t="s">
        <v>279</v>
      </c>
      <c r="D217" s="435"/>
      <c r="E217" s="410"/>
      <c r="F217" s="365" t="str">
        <f t="shared" si="7"/>
        <v>-----------------</v>
      </c>
      <c r="G217" s="363" t="s">
        <v>258</v>
      </c>
      <c r="H217" s="436"/>
      <c r="I217" s="437"/>
      <c r="J217" s="357" t="s">
        <v>21</v>
      </c>
      <c r="K217" s="437"/>
      <c r="L217" s="438"/>
      <c r="M217" s="366" t="e">
        <f t="shared" si="6"/>
        <v>#DIV/0!</v>
      </c>
      <c r="N217" s="439"/>
      <c r="O217" s="443"/>
      <c r="P217" s="440"/>
      <c r="Q217" s="392"/>
    </row>
    <row r="218" spans="1:17" ht="15" customHeight="1">
      <c r="A218" s="434"/>
      <c r="B218" s="350">
        <v>2009</v>
      </c>
      <c r="C218" s="351" t="s">
        <v>279</v>
      </c>
      <c r="D218" s="435"/>
      <c r="E218" s="410"/>
      <c r="F218" s="365" t="str">
        <f t="shared" si="7"/>
        <v>-----------------</v>
      </c>
      <c r="G218" s="363" t="s">
        <v>258</v>
      </c>
      <c r="H218" s="436"/>
      <c r="I218" s="437"/>
      <c r="J218" s="357" t="s">
        <v>21</v>
      </c>
      <c r="K218" s="437"/>
      <c r="L218" s="438"/>
      <c r="M218" s="366" t="e">
        <f t="shared" si="6"/>
        <v>#DIV/0!</v>
      </c>
      <c r="N218" s="439"/>
      <c r="O218" s="443"/>
      <c r="P218" s="442"/>
      <c r="Q218" s="392"/>
    </row>
    <row r="219" spans="1:17" ht="15" customHeight="1">
      <c r="A219" s="434"/>
      <c r="B219" s="350">
        <v>2009</v>
      </c>
      <c r="C219" s="351" t="s">
        <v>279</v>
      </c>
      <c r="D219" s="435"/>
      <c r="E219" s="410"/>
      <c r="F219" s="365" t="str">
        <f t="shared" si="7"/>
        <v>-----------------</v>
      </c>
      <c r="G219" s="363" t="s">
        <v>258</v>
      </c>
      <c r="H219" s="436"/>
      <c r="I219" s="437"/>
      <c r="J219" s="357" t="s">
        <v>21</v>
      </c>
      <c r="K219" s="437"/>
      <c r="L219" s="438"/>
      <c r="M219" s="366" t="e">
        <f t="shared" si="6"/>
        <v>#DIV/0!</v>
      </c>
      <c r="N219" s="439"/>
      <c r="O219" s="443"/>
      <c r="P219" s="442"/>
      <c r="Q219" s="392"/>
    </row>
    <row r="220" spans="1:17" ht="15" customHeight="1">
      <c r="A220" s="434"/>
      <c r="B220" s="350">
        <v>2009</v>
      </c>
      <c r="C220" s="351" t="s">
        <v>279</v>
      </c>
      <c r="D220" s="435"/>
      <c r="E220" s="410"/>
      <c r="F220" s="365" t="str">
        <f t="shared" si="7"/>
        <v>-----------------</v>
      </c>
      <c r="G220" s="363" t="s">
        <v>258</v>
      </c>
      <c r="H220" s="436"/>
      <c r="I220" s="437"/>
      <c r="J220" s="357" t="s">
        <v>21</v>
      </c>
      <c r="K220" s="437"/>
      <c r="L220" s="438"/>
      <c r="M220" s="366" t="e">
        <f t="shared" si="6"/>
        <v>#DIV/0!</v>
      </c>
      <c r="N220" s="439"/>
      <c r="O220" s="444"/>
      <c r="P220" s="442"/>
      <c r="Q220" s="392"/>
    </row>
    <row r="221" spans="1:17" ht="15" customHeight="1">
      <c r="A221" s="434"/>
      <c r="B221" s="350">
        <v>2009</v>
      </c>
      <c r="C221" s="351" t="s">
        <v>279</v>
      </c>
      <c r="D221" s="435"/>
      <c r="E221" s="410"/>
      <c r="F221" s="365" t="str">
        <f t="shared" si="7"/>
        <v>-----------------</v>
      </c>
      <c r="G221" s="363" t="s">
        <v>258</v>
      </c>
      <c r="H221" s="436"/>
      <c r="I221" s="437"/>
      <c r="J221" s="357" t="s">
        <v>21</v>
      </c>
      <c r="K221" s="437"/>
      <c r="L221" s="438"/>
      <c r="M221" s="366" t="e">
        <f t="shared" si="6"/>
        <v>#DIV/0!</v>
      </c>
      <c r="N221" s="439"/>
      <c r="O221" s="443"/>
      <c r="P221" s="442"/>
      <c r="Q221" s="392"/>
    </row>
    <row r="222" spans="1:17" ht="15" customHeight="1">
      <c r="A222" s="434"/>
      <c r="B222" s="350">
        <v>2009</v>
      </c>
      <c r="C222" s="351" t="s">
        <v>279</v>
      </c>
      <c r="D222" s="418"/>
      <c r="E222" s="419"/>
      <c r="F222" s="365" t="str">
        <f t="shared" si="7"/>
        <v>-----------------</v>
      </c>
      <c r="G222" s="363" t="s">
        <v>258</v>
      </c>
      <c r="H222" s="420"/>
      <c r="I222" s="421"/>
      <c r="J222" s="357" t="s">
        <v>21</v>
      </c>
      <c r="K222" s="421"/>
      <c r="L222" s="422"/>
      <c r="M222" s="366" t="e">
        <f t="shared" si="6"/>
        <v>#DIV/0!</v>
      </c>
      <c r="N222" s="423"/>
      <c r="O222" s="45"/>
      <c r="P222" s="432"/>
      <c r="Q222" s="8"/>
    </row>
    <row r="223" spans="1:17" ht="15" customHeight="1">
      <c r="A223" s="434"/>
      <c r="B223" s="350">
        <v>2009</v>
      </c>
      <c r="C223" s="351" t="s">
        <v>279</v>
      </c>
      <c r="D223" s="418"/>
      <c r="E223" s="419"/>
      <c r="F223" s="365" t="str">
        <f t="shared" si="7"/>
        <v>-----------------</v>
      </c>
      <c r="G223" s="363" t="s">
        <v>258</v>
      </c>
      <c r="H223" s="420"/>
      <c r="I223" s="421"/>
      <c r="J223" s="357" t="s">
        <v>21</v>
      </c>
      <c r="K223" s="421"/>
      <c r="L223" s="422"/>
      <c r="M223" s="366" t="e">
        <f t="shared" si="6"/>
        <v>#DIV/0!</v>
      </c>
      <c r="N223" s="423"/>
      <c r="O223" s="45"/>
      <c r="P223" s="275"/>
      <c r="Q223" s="392"/>
    </row>
    <row r="224" spans="1:17" ht="15" customHeight="1">
      <c r="A224" s="434"/>
      <c r="B224" s="350">
        <v>2009</v>
      </c>
      <c r="C224" s="351" t="s">
        <v>279</v>
      </c>
      <c r="D224" s="418"/>
      <c r="E224" s="419"/>
      <c r="F224" s="365" t="str">
        <f t="shared" si="7"/>
        <v>-----------------</v>
      </c>
      <c r="G224" s="363" t="s">
        <v>258</v>
      </c>
      <c r="H224" s="420"/>
      <c r="I224" s="421"/>
      <c r="J224" s="357" t="s">
        <v>21</v>
      </c>
      <c r="K224" s="421"/>
      <c r="L224" s="422"/>
      <c r="M224" s="366" t="e">
        <f t="shared" si="6"/>
        <v>#DIV/0!</v>
      </c>
      <c r="N224" s="423"/>
      <c r="O224" s="45"/>
      <c r="P224" s="275"/>
      <c r="Q224" s="392"/>
    </row>
    <row r="225" spans="1:17" ht="15" customHeight="1">
      <c r="A225" s="434"/>
      <c r="B225" s="350">
        <v>2009</v>
      </c>
      <c r="C225" s="351" t="s">
        <v>279</v>
      </c>
      <c r="D225" s="418"/>
      <c r="E225" s="419"/>
      <c r="F225" s="365" t="str">
        <f t="shared" si="7"/>
        <v>-----------------</v>
      </c>
      <c r="G225" s="363" t="s">
        <v>258</v>
      </c>
      <c r="H225" s="420"/>
      <c r="I225" s="421"/>
      <c r="J225" s="357" t="s">
        <v>21</v>
      </c>
      <c r="K225" s="421"/>
      <c r="L225" s="422"/>
      <c r="M225" s="366" t="e">
        <f t="shared" si="6"/>
        <v>#DIV/0!</v>
      </c>
      <c r="N225" s="423"/>
      <c r="O225" s="425"/>
      <c r="P225" s="275"/>
      <c r="Q225" s="392"/>
    </row>
    <row r="226" spans="1:17" ht="15" customHeight="1">
      <c r="A226" s="434"/>
      <c r="B226" s="350">
        <v>2009</v>
      </c>
      <c r="C226" s="351" t="s">
        <v>279</v>
      </c>
      <c r="D226" s="418"/>
      <c r="E226" s="419"/>
      <c r="F226" s="365" t="str">
        <f t="shared" si="7"/>
        <v>-----------------</v>
      </c>
      <c r="G226" s="363" t="s">
        <v>258</v>
      </c>
      <c r="H226" s="420"/>
      <c r="I226" s="421"/>
      <c r="J226" s="357" t="s">
        <v>21</v>
      </c>
      <c r="K226" s="421"/>
      <c r="L226" s="422"/>
      <c r="M226" s="366" t="e">
        <f t="shared" si="6"/>
        <v>#DIV/0!</v>
      </c>
      <c r="N226" s="423"/>
      <c r="O226" s="45"/>
      <c r="P226" s="275"/>
      <c r="Q226" s="392"/>
    </row>
    <row r="227" spans="1:17" ht="15" customHeight="1">
      <c r="A227" s="434"/>
      <c r="B227" s="350">
        <v>2009</v>
      </c>
      <c r="C227" s="351" t="s">
        <v>279</v>
      </c>
      <c r="D227" s="418"/>
      <c r="E227" s="419"/>
      <c r="F227" s="365" t="str">
        <f t="shared" si="7"/>
        <v>-----------------</v>
      </c>
      <c r="G227" s="363" t="s">
        <v>258</v>
      </c>
      <c r="H227" s="420"/>
      <c r="I227" s="421"/>
      <c r="J227" s="357" t="s">
        <v>21</v>
      </c>
      <c r="K227" s="421"/>
      <c r="L227" s="422"/>
      <c r="M227" s="366" t="e">
        <f t="shared" si="6"/>
        <v>#DIV/0!</v>
      </c>
      <c r="N227" s="423"/>
      <c r="O227" s="45"/>
      <c r="P227" s="275"/>
      <c r="Q227" s="392"/>
    </row>
    <row r="228" spans="1:17" ht="15" customHeight="1">
      <c r="A228" s="434"/>
      <c r="B228" s="350">
        <v>2009</v>
      </c>
      <c r="C228" s="351" t="s">
        <v>279</v>
      </c>
      <c r="D228" s="418"/>
      <c r="E228" s="419"/>
      <c r="F228" s="365" t="str">
        <f t="shared" si="7"/>
        <v>-----------------</v>
      </c>
      <c r="G228" s="363" t="s">
        <v>258</v>
      </c>
      <c r="H228" s="420"/>
      <c r="I228" s="421"/>
      <c r="J228" s="357" t="s">
        <v>21</v>
      </c>
      <c r="K228" s="421"/>
      <c r="L228" s="422"/>
      <c r="M228" s="366" t="e">
        <f t="shared" si="6"/>
        <v>#DIV/0!</v>
      </c>
      <c r="N228" s="423"/>
      <c r="O228" s="425"/>
      <c r="P228" s="275"/>
      <c r="Q228" s="392"/>
    </row>
    <row r="229" spans="1:17" ht="15" customHeight="1">
      <c r="A229" s="434"/>
      <c r="B229" s="350">
        <v>2009</v>
      </c>
      <c r="C229" s="351" t="s">
        <v>279</v>
      </c>
      <c r="D229" s="418"/>
      <c r="E229" s="427"/>
      <c r="F229" s="365" t="str">
        <f t="shared" si="7"/>
        <v>-----------------</v>
      </c>
      <c r="G229" s="363" t="s">
        <v>258</v>
      </c>
      <c r="H229" s="420"/>
      <c r="I229" s="421"/>
      <c r="J229" s="357" t="s">
        <v>21</v>
      </c>
      <c r="K229" s="421"/>
      <c r="L229" s="422"/>
      <c r="M229" s="366" t="e">
        <f t="shared" si="6"/>
        <v>#DIV/0!</v>
      </c>
      <c r="N229" s="423"/>
      <c r="O229" s="425"/>
      <c r="P229" s="275"/>
      <c r="Q229" s="392"/>
    </row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</sheetData>
  <mergeCells count="1">
    <mergeCell ref="H7:L7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73"/>
  <sheetViews>
    <sheetView workbookViewId="0" topLeftCell="A1">
      <selection activeCell="P32" sqref="P32"/>
    </sheetView>
  </sheetViews>
  <sheetFormatPr defaultColWidth="11.421875" defaultRowHeight="12.75"/>
  <cols>
    <col min="1" max="1" width="16.28125" style="62" customWidth="1"/>
    <col min="2" max="2" width="16.28125" style="88" customWidth="1"/>
    <col min="3" max="3" width="19.7109375" style="24" customWidth="1"/>
    <col min="4" max="4" width="11.140625" style="60" customWidth="1"/>
    <col min="5" max="5" width="8.421875" style="0" customWidth="1"/>
    <col min="6" max="6" width="10.7109375" style="0" customWidth="1"/>
    <col min="7" max="7" width="12.140625" style="0" customWidth="1"/>
    <col min="8" max="8" width="6.57421875" style="0" customWidth="1"/>
    <col min="9" max="9" width="2.57421875" style="0" customWidth="1"/>
    <col min="10" max="10" width="6.140625" style="0" customWidth="1"/>
    <col min="11" max="11" width="12.7109375" style="1" customWidth="1"/>
    <col min="12" max="12" width="14.00390625" style="24" customWidth="1"/>
    <col min="13" max="13" width="4.421875" style="60" customWidth="1"/>
    <col min="14" max="14" width="13.421875" style="39" customWidth="1"/>
    <col min="15" max="15" width="9.00390625" style="60" customWidth="1"/>
    <col min="16" max="16" width="29.57421875" style="33" customWidth="1"/>
    <col min="20" max="20" width="11.421875" style="24" customWidth="1"/>
    <col min="21" max="21" width="11.421875" style="84" customWidth="1"/>
  </cols>
  <sheetData>
    <row r="1" spans="1:15" ht="12.75">
      <c r="A1" s="145" t="s">
        <v>0</v>
      </c>
      <c r="B1" s="293"/>
      <c r="D1" s="63"/>
      <c r="F1">
        <v>10</v>
      </c>
      <c r="G1" s="82">
        <v>38026</v>
      </c>
      <c r="M1" s="63"/>
      <c r="O1" s="63"/>
    </row>
    <row r="2" spans="1:15" ht="12.75">
      <c r="A2" s="146" t="s">
        <v>1</v>
      </c>
      <c r="B2" s="294"/>
      <c r="D2" s="63"/>
      <c r="M2" s="63"/>
      <c r="O2" s="63"/>
    </row>
    <row r="4" spans="1:15" ht="15.75">
      <c r="A4" s="146" t="s">
        <v>2</v>
      </c>
      <c r="B4" s="294"/>
      <c r="D4" s="63"/>
      <c r="E4" s="69" t="s">
        <v>28</v>
      </c>
      <c r="G4" s="1"/>
      <c r="I4" s="2"/>
      <c r="L4" s="84"/>
      <c r="M4" s="63"/>
      <c r="N4" s="40"/>
      <c r="O4" s="136"/>
    </row>
    <row r="5" spans="1:15" ht="12.75">
      <c r="A5" s="147"/>
      <c r="D5" s="63"/>
      <c r="G5" s="1"/>
      <c r="I5" s="2"/>
      <c r="L5" s="84"/>
      <c r="M5" s="63"/>
      <c r="N5" s="40"/>
      <c r="O5" s="136"/>
    </row>
    <row r="6" spans="1:21" s="2" customFormat="1" ht="12.75">
      <c r="A6" s="146" t="s">
        <v>3</v>
      </c>
      <c r="B6" s="294"/>
      <c r="C6" s="24"/>
      <c r="D6" s="136"/>
      <c r="E6" s="17"/>
      <c r="F6" s="9" t="s">
        <v>4</v>
      </c>
      <c r="G6" s="10" t="s">
        <v>5</v>
      </c>
      <c r="H6" s="11"/>
      <c r="I6" s="11"/>
      <c r="J6" s="11"/>
      <c r="K6" s="18"/>
      <c r="L6" s="160" t="s">
        <v>6</v>
      </c>
      <c r="M6" s="132" t="s">
        <v>7</v>
      </c>
      <c r="N6" s="41"/>
      <c r="O6" s="132" t="s">
        <v>8</v>
      </c>
      <c r="P6" s="33"/>
      <c r="T6" s="86"/>
      <c r="U6" s="87"/>
    </row>
    <row r="7" spans="1:15" ht="13.5" thickBot="1">
      <c r="A7" s="147"/>
      <c r="D7" s="63"/>
      <c r="G7" s="1"/>
      <c r="I7" s="2"/>
      <c r="L7" s="84"/>
      <c r="M7" s="63"/>
      <c r="N7" s="42" t="s">
        <v>9</v>
      </c>
      <c r="O7" s="136"/>
    </row>
    <row r="8" spans="1:16" ht="14.25" thickBot="1" thickTop="1">
      <c r="A8" s="148" t="s">
        <v>10</v>
      </c>
      <c r="B8" s="96"/>
      <c r="C8" s="86"/>
      <c r="D8" s="136"/>
      <c r="E8" s="3" t="s">
        <v>11</v>
      </c>
      <c r="F8" s="4"/>
      <c r="G8" s="12" t="s">
        <v>12</v>
      </c>
      <c r="H8" s="13"/>
      <c r="I8" s="13"/>
      <c r="J8" s="13"/>
      <c r="K8" s="19"/>
      <c r="L8" s="161"/>
      <c r="M8" s="63"/>
      <c r="N8" s="43" t="s">
        <v>13</v>
      </c>
      <c r="O8" s="137"/>
      <c r="P8" s="34"/>
    </row>
    <row r="9" spans="1:16" ht="14.25" thickBot="1" thickTop="1">
      <c r="A9" s="149" t="s">
        <v>14</v>
      </c>
      <c r="B9" s="31" t="s">
        <v>271</v>
      </c>
      <c r="C9" s="295" t="s">
        <v>15</v>
      </c>
      <c r="D9" s="156" t="s">
        <v>16</v>
      </c>
      <c r="E9" s="7" t="s">
        <v>17</v>
      </c>
      <c r="F9" s="5" t="s">
        <v>18</v>
      </c>
      <c r="G9" s="14" t="s">
        <v>19</v>
      </c>
      <c r="H9" s="15" t="s">
        <v>20</v>
      </c>
      <c r="I9" s="15" t="s">
        <v>21</v>
      </c>
      <c r="J9" s="15" t="s">
        <v>20</v>
      </c>
      <c r="K9" s="20" t="s">
        <v>22</v>
      </c>
      <c r="L9" s="162" t="s">
        <v>23</v>
      </c>
      <c r="M9" s="156" t="s">
        <v>24</v>
      </c>
      <c r="N9" s="46"/>
      <c r="O9" s="133" t="s">
        <v>25</v>
      </c>
      <c r="P9" s="6" t="s">
        <v>26</v>
      </c>
    </row>
    <row r="10" spans="1:16" ht="13.5" thickTop="1">
      <c r="A10" s="149"/>
      <c r="B10" s="277"/>
      <c r="C10" s="153"/>
      <c r="D10" s="157"/>
      <c r="E10" s="7"/>
      <c r="F10" s="21"/>
      <c r="G10" s="22"/>
      <c r="H10" s="23"/>
      <c r="I10" s="7" t="s">
        <v>21</v>
      </c>
      <c r="J10" s="50"/>
      <c r="K10" s="51"/>
      <c r="L10" s="67" t="e">
        <f>SUM(G10)+H10/(H10+J10)*(K10-G10)</f>
        <v>#DIV/0!</v>
      </c>
      <c r="M10" s="157"/>
      <c r="N10" s="47"/>
      <c r="O10" s="134"/>
      <c r="P10" s="35"/>
    </row>
    <row r="11" spans="1:16" ht="12.75">
      <c r="A11" s="149" t="s">
        <v>29</v>
      </c>
      <c r="B11" s="31">
        <v>2003</v>
      </c>
      <c r="C11" s="25" t="s">
        <v>27</v>
      </c>
      <c r="D11" s="26">
        <v>37646</v>
      </c>
      <c r="E11" s="25" t="s">
        <v>30</v>
      </c>
      <c r="F11" s="25" t="s">
        <v>31</v>
      </c>
      <c r="G11" s="22">
        <v>7.5</v>
      </c>
      <c r="H11" s="23">
        <v>1</v>
      </c>
      <c r="I11" s="7" t="s">
        <v>21</v>
      </c>
      <c r="J11" s="30"/>
      <c r="K11" s="32"/>
      <c r="L11" s="67"/>
      <c r="M11" s="157"/>
      <c r="N11" s="47"/>
      <c r="O11" s="134"/>
      <c r="P11" s="35"/>
    </row>
    <row r="12" spans="1:21" s="24" customFormat="1" ht="12.75">
      <c r="A12" s="149" t="s">
        <v>29</v>
      </c>
      <c r="B12" s="31">
        <v>2003</v>
      </c>
      <c r="C12" s="25" t="s">
        <v>27</v>
      </c>
      <c r="D12" s="26">
        <v>37646</v>
      </c>
      <c r="E12" s="25" t="s">
        <v>30</v>
      </c>
      <c r="F12" s="25" t="s">
        <v>31</v>
      </c>
      <c r="G12" s="38" t="s">
        <v>32</v>
      </c>
      <c r="H12" s="30"/>
      <c r="I12" s="7" t="s">
        <v>21</v>
      </c>
      <c r="J12" s="30"/>
      <c r="K12" s="32"/>
      <c r="L12" s="67">
        <v>7.6</v>
      </c>
      <c r="M12" s="25">
        <v>2.5</v>
      </c>
      <c r="N12" s="48">
        <v>7.6</v>
      </c>
      <c r="O12" s="25">
        <v>1.4</v>
      </c>
      <c r="P12" s="68" t="s">
        <v>33</v>
      </c>
      <c r="U12" s="84"/>
    </row>
    <row r="13" spans="1:21" s="24" customFormat="1" ht="12.75">
      <c r="A13" s="149"/>
      <c r="B13" s="277"/>
      <c r="C13" s="25"/>
      <c r="D13" s="26"/>
      <c r="E13" s="25"/>
      <c r="F13" s="25"/>
      <c r="G13" s="38"/>
      <c r="H13" s="30"/>
      <c r="I13" s="7" t="s">
        <v>21</v>
      </c>
      <c r="J13" s="30"/>
      <c r="K13" s="32"/>
      <c r="L13" s="67" t="e">
        <f aca="true" t="shared" si="0" ref="L13:L19">SUM(G13)+H13/(H13+J13)*(K13-G13)</f>
        <v>#DIV/0!</v>
      </c>
      <c r="M13" s="25"/>
      <c r="N13" s="48"/>
      <c r="O13" s="25"/>
      <c r="P13" s="68"/>
      <c r="U13" s="84"/>
    </row>
    <row r="14" spans="1:21" s="24" customFormat="1" ht="12.75">
      <c r="A14" s="149" t="s">
        <v>29</v>
      </c>
      <c r="B14" s="31">
        <v>2004</v>
      </c>
      <c r="C14" s="25" t="s">
        <v>27</v>
      </c>
      <c r="D14" s="26">
        <v>38004</v>
      </c>
      <c r="E14" s="25" t="s">
        <v>48</v>
      </c>
      <c r="F14" s="25" t="s">
        <v>31</v>
      </c>
      <c r="G14" s="38">
        <v>6</v>
      </c>
      <c r="H14" s="30">
        <v>5</v>
      </c>
      <c r="I14" s="7" t="s">
        <v>21</v>
      </c>
      <c r="J14" s="30">
        <v>1.5</v>
      </c>
      <c r="K14" s="32">
        <v>6.6</v>
      </c>
      <c r="L14" s="67">
        <f t="shared" si="0"/>
        <v>6.461538461538462</v>
      </c>
      <c r="M14" s="25">
        <v>2.5</v>
      </c>
      <c r="N14" s="48">
        <v>6.5</v>
      </c>
      <c r="O14" s="25">
        <v>1.8</v>
      </c>
      <c r="P14" s="68"/>
      <c r="U14" s="84"/>
    </row>
    <row r="15" spans="1:21" s="24" customFormat="1" ht="12.75">
      <c r="A15" s="149"/>
      <c r="B15" s="277"/>
      <c r="C15" s="25"/>
      <c r="D15" s="26"/>
      <c r="E15" s="25"/>
      <c r="F15" s="25"/>
      <c r="G15" s="38"/>
      <c r="H15" s="30"/>
      <c r="I15" s="7" t="s">
        <v>21</v>
      </c>
      <c r="J15" s="30"/>
      <c r="K15" s="32"/>
      <c r="L15" s="67" t="e">
        <f t="shared" si="0"/>
        <v>#DIV/0!</v>
      </c>
      <c r="M15" s="25"/>
      <c r="N15" s="48"/>
      <c r="O15" s="25"/>
      <c r="P15" s="68"/>
      <c r="U15" s="84"/>
    </row>
    <row r="16" spans="1:21" s="24" customFormat="1" ht="12.75">
      <c r="A16" s="149" t="s">
        <v>29</v>
      </c>
      <c r="B16" s="31">
        <v>2004</v>
      </c>
      <c r="C16" s="25" t="s">
        <v>27</v>
      </c>
      <c r="D16" s="26">
        <v>38007</v>
      </c>
      <c r="E16" s="25" t="s">
        <v>50</v>
      </c>
      <c r="F16" s="25" t="s">
        <v>31</v>
      </c>
      <c r="G16" s="38">
        <v>6</v>
      </c>
      <c r="H16" s="30">
        <v>4.5</v>
      </c>
      <c r="I16" s="7" t="s">
        <v>21</v>
      </c>
      <c r="J16" s="30">
        <v>2.2</v>
      </c>
      <c r="K16" s="32">
        <v>7.1</v>
      </c>
      <c r="L16" s="67">
        <f t="shared" si="0"/>
        <v>6.7388059701492535</v>
      </c>
      <c r="M16" s="25">
        <v>1.5</v>
      </c>
      <c r="N16" s="48">
        <v>6.7</v>
      </c>
      <c r="O16" s="25">
        <v>1.5</v>
      </c>
      <c r="P16" s="68"/>
      <c r="U16" s="84"/>
    </row>
    <row r="17" spans="1:21" s="24" customFormat="1" ht="12.75">
      <c r="A17" s="149"/>
      <c r="B17" s="277"/>
      <c r="C17" s="25"/>
      <c r="D17" s="26"/>
      <c r="E17" s="25"/>
      <c r="F17" s="25"/>
      <c r="G17" s="38"/>
      <c r="H17" s="30"/>
      <c r="I17" s="7" t="s">
        <v>21</v>
      </c>
      <c r="J17" s="30"/>
      <c r="K17" s="32"/>
      <c r="L17" s="67" t="e">
        <f t="shared" si="0"/>
        <v>#DIV/0!</v>
      </c>
      <c r="M17" s="25"/>
      <c r="N17" s="48"/>
      <c r="O17" s="25"/>
      <c r="P17" s="68"/>
      <c r="U17" s="84"/>
    </row>
    <row r="18" spans="1:21" s="24" customFormat="1" ht="12.75">
      <c r="A18" s="149" t="s">
        <v>29</v>
      </c>
      <c r="B18" s="31">
        <v>2004</v>
      </c>
      <c r="C18" s="25" t="s">
        <v>27</v>
      </c>
      <c r="D18" s="26">
        <v>38014</v>
      </c>
      <c r="E18" s="25" t="s">
        <v>51</v>
      </c>
      <c r="F18" s="25" t="s">
        <v>31</v>
      </c>
      <c r="G18" s="38">
        <v>6.6</v>
      </c>
      <c r="H18" s="30">
        <v>4</v>
      </c>
      <c r="I18" s="7" t="s">
        <v>21</v>
      </c>
      <c r="J18" s="30">
        <v>0.5</v>
      </c>
      <c r="K18" s="32">
        <v>7.1</v>
      </c>
      <c r="L18" s="67">
        <f t="shared" si="0"/>
        <v>7.044444444444444</v>
      </c>
      <c r="M18" s="25">
        <v>1.8</v>
      </c>
      <c r="N18" s="48">
        <v>7</v>
      </c>
      <c r="O18" s="25">
        <v>1.8</v>
      </c>
      <c r="P18" s="68"/>
      <c r="U18" s="84"/>
    </row>
    <row r="19" spans="1:21" s="24" customFormat="1" ht="12.75">
      <c r="A19" s="149" t="s">
        <v>29</v>
      </c>
      <c r="B19" s="31">
        <v>2004</v>
      </c>
      <c r="C19" s="25" t="s">
        <v>27</v>
      </c>
      <c r="D19" s="26">
        <v>38014</v>
      </c>
      <c r="E19" s="25" t="s">
        <v>51</v>
      </c>
      <c r="F19" s="25" t="s">
        <v>31</v>
      </c>
      <c r="G19" s="38">
        <v>6.6</v>
      </c>
      <c r="H19" s="30">
        <v>4</v>
      </c>
      <c r="I19" s="7" t="s">
        <v>21</v>
      </c>
      <c r="J19" s="30">
        <v>1.5</v>
      </c>
      <c r="K19" s="32">
        <v>7.2</v>
      </c>
      <c r="L19" s="67">
        <f t="shared" si="0"/>
        <v>7.036363636363636</v>
      </c>
      <c r="M19" s="25">
        <v>1.8</v>
      </c>
      <c r="N19" s="48"/>
      <c r="O19" s="25">
        <v>1.8</v>
      </c>
      <c r="P19" s="68"/>
      <c r="U19" s="84"/>
    </row>
    <row r="20" spans="1:21" s="24" customFormat="1" ht="12.75">
      <c r="A20" s="149"/>
      <c r="B20" s="277"/>
      <c r="C20" s="25"/>
      <c r="D20" s="26"/>
      <c r="E20" s="25"/>
      <c r="F20" s="25"/>
      <c r="G20" s="38"/>
      <c r="H20" s="30"/>
      <c r="I20" s="7" t="s">
        <v>21</v>
      </c>
      <c r="J20" s="30"/>
      <c r="K20" s="32"/>
      <c r="L20" s="67" t="e">
        <f aca="true" t="shared" si="1" ref="L20:L25">SUM(G20)+H20/(H20+J20)*(K20-G20)</f>
        <v>#DIV/0!</v>
      </c>
      <c r="M20" s="25"/>
      <c r="N20" s="48"/>
      <c r="O20" s="25"/>
      <c r="P20" s="68"/>
      <c r="U20" s="84"/>
    </row>
    <row r="21" spans="1:21" s="24" customFormat="1" ht="12.75">
      <c r="A21" s="149" t="s">
        <v>29</v>
      </c>
      <c r="B21" s="31">
        <v>2004</v>
      </c>
      <c r="C21" s="25" t="s">
        <v>27</v>
      </c>
      <c r="D21" s="26">
        <v>38026</v>
      </c>
      <c r="E21" s="25" t="s">
        <v>52</v>
      </c>
      <c r="F21" s="25" t="s">
        <v>31</v>
      </c>
      <c r="G21" s="38">
        <v>7.1</v>
      </c>
      <c r="H21" s="30">
        <v>4</v>
      </c>
      <c r="I21" s="7" t="s">
        <v>21</v>
      </c>
      <c r="J21" s="30">
        <v>5</v>
      </c>
      <c r="K21" s="32">
        <v>7.6</v>
      </c>
      <c r="L21" s="67">
        <f t="shared" si="1"/>
        <v>7.322222222222222</v>
      </c>
      <c r="M21" s="25">
        <v>1.5</v>
      </c>
      <c r="N21" s="48">
        <v>7.3</v>
      </c>
      <c r="O21" s="25">
        <v>1</v>
      </c>
      <c r="P21" s="68"/>
      <c r="U21" s="84"/>
    </row>
    <row r="22" spans="1:21" s="24" customFormat="1" ht="12.75">
      <c r="A22" s="149"/>
      <c r="B22" s="277"/>
      <c r="C22" s="25"/>
      <c r="D22" s="26"/>
      <c r="E22" s="25"/>
      <c r="F22" s="25"/>
      <c r="G22" s="38"/>
      <c r="H22" s="30"/>
      <c r="I22" s="7" t="s">
        <v>21</v>
      </c>
      <c r="J22" s="30"/>
      <c r="K22" s="32"/>
      <c r="L22" s="67" t="e">
        <f t="shared" si="1"/>
        <v>#DIV/0!</v>
      </c>
      <c r="M22" s="25"/>
      <c r="N22" s="48"/>
      <c r="O22" s="25"/>
      <c r="P22" s="68"/>
      <c r="U22" s="84"/>
    </row>
    <row r="23" spans="1:21" s="24" customFormat="1" ht="12.75">
      <c r="A23" s="149" t="s">
        <v>29</v>
      </c>
      <c r="B23" s="31">
        <v>2004</v>
      </c>
      <c r="C23" s="25" t="s">
        <v>27</v>
      </c>
      <c r="D23" s="26">
        <v>38030</v>
      </c>
      <c r="E23" s="25" t="s">
        <v>53</v>
      </c>
      <c r="F23" s="25" t="s">
        <v>31</v>
      </c>
      <c r="G23" s="38">
        <v>7.1</v>
      </c>
      <c r="H23" s="30">
        <v>3</v>
      </c>
      <c r="I23" s="7" t="s">
        <v>21</v>
      </c>
      <c r="J23" s="30">
        <v>4</v>
      </c>
      <c r="K23" s="32">
        <v>7.5</v>
      </c>
      <c r="L23" s="67">
        <f t="shared" si="1"/>
        <v>7.271428571428571</v>
      </c>
      <c r="M23" s="25">
        <v>1.5</v>
      </c>
      <c r="N23" s="48">
        <v>7.3</v>
      </c>
      <c r="O23" s="25">
        <v>0.7</v>
      </c>
      <c r="P23" s="68"/>
      <c r="U23" s="84"/>
    </row>
    <row r="24" spans="1:21" s="24" customFormat="1" ht="12.75">
      <c r="A24" s="149"/>
      <c r="B24" s="277"/>
      <c r="C24" s="25"/>
      <c r="D24" s="26"/>
      <c r="E24" s="25"/>
      <c r="F24" s="25"/>
      <c r="G24" s="38"/>
      <c r="H24" s="30"/>
      <c r="I24" s="7" t="s">
        <v>21</v>
      </c>
      <c r="J24" s="30"/>
      <c r="K24" s="32"/>
      <c r="L24" s="67" t="e">
        <f t="shared" si="1"/>
        <v>#DIV/0!</v>
      </c>
      <c r="M24" s="25"/>
      <c r="N24" s="48"/>
      <c r="O24" s="25"/>
      <c r="P24" s="68"/>
      <c r="U24" s="84"/>
    </row>
    <row r="25" spans="1:21" s="24" customFormat="1" ht="12.75">
      <c r="A25" s="149" t="s">
        <v>29</v>
      </c>
      <c r="B25" s="31">
        <v>2004</v>
      </c>
      <c r="C25" s="25" t="s">
        <v>27</v>
      </c>
      <c r="D25" s="26">
        <v>38040</v>
      </c>
      <c r="E25" s="25" t="s">
        <v>53</v>
      </c>
      <c r="F25" s="25" t="s">
        <v>31</v>
      </c>
      <c r="G25" s="38">
        <v>7.1</v>
      </c>
      <c r="H25" s="30">
        <v>4.5</v>
      </c>
      <c r="I25" s="7" t="s">
        <v>21</v>
      </c>
      <c r="J25" s="30">
        <v>1</v>
      </c>
      <c r="K25" s="32">
        <v>7.6</v>
      </c>
      <c r="L25" s="67">
        <f t="shared" si="1"/>
        <v>7.509090909090909</v>
      </c>
      <c r="M25" s="25">
        <v>1.5</v>
      </c>
      <c r="N25" s="48">
        <v>7.5</v>
      </c>
      <c r="O25" s="25" t="s">
        <v>54</v>
      </c>
      <c r="P25" s="68"/>
      <c r="U25" s="84"/>
    </row>
    <row r="26" spans="1:21" s="24" customFormat="1" ht="12.75">
      <c r="A26" s="149" t="s">
        <v>29</v>
      </c>
      <c r="B26" s="31">
        <v>2004</v>
      </c>
      <c r="C26" s="25" t="s">
        <v>27</v>
      </c>
      <c r="D26" s="26">
        <v>38040</v>
      </c>
      <c r="E26" s="25" t="s">
        <v>53</v>
      </c>
      <c r="F26" s="25" t="s">
        <v>31</v>
      </c>
      <c r="G26" s="38">
        <v>7.1</v>
      </c>
      <c r="H26" s="30">
        <v>5</v>
      </c>
      <c r="I26" s="7" t="s">
        <v>21</v>
      </c>
      <c r="J26" s="30">
        <v>6</v>
      </c>
      <c r="K26" s="32">
        <v>8</v>
      </c>
      <c r="L26" s="67">
        <f aca="true" t="shared" si="2" ref="L26:L32">SUM(G26)+H26/(H26+J26)*(K26-G26)</f>
        <v>7.509090909090909</v>
      </c>
      <c r="M26" s="25">
        <v>2</v>
      </c>
      <c r="N26" s="52">
        <v>7.51</v>
      </c>
      <c r="O26" s="25" t="s">
        <v>54</v>
      </c>
      <c r="P26" s="68"/>
      <c r="U26" s="84"/>
    </row>
    <row r="27" spans="1:21" s="24" customFormat="1" ht="12.75">
      <c r="A27" s="149"/>
      <c r="B27" s="277"/>
      <c r="C27" s="25"/>
      <c r="D27" s="26"/>
      <c r="E27" s="25"/>
      <c r="F27" s="25"/>
      <c r="G27" s="38"/>
      <c r="H27" s="30"/>
      <c r="I27" s="7" t="s">
        <v>21</v>
      </c>
      <c r="J27" s="30"/>
      <c r="K27" s="32"/>
      <c r="L27" s="67" t="e">
        <f t="shared" si="2"/>
        <v>#DIV/0!</v>
      </c>
      <c r="M27" s="25"/>
      <c r="N27" s="52"/>
      <c r="O27" s="25"/>
      <c r="P27" s="68"/>
      <c r="U27" s="84"/>
    </row>
    <row r="28" spans="1:21" s="24" customFormat="1" ht="12.75">
      <c r="A28" s="149" t="s">
        <v>29</v>
      </c>
      <c r="B28" s="31">
        <v>2004</v>
      </c>
      <c r="C28" s="25" t="s">
        <v>27</v>
      </c>
      <c r="D28" s="26">
        <v>38053</v>
      </c>
      <c r="E28" s="25" t="s">
        <v>55</v>
      </c>
      <c r="F28" s="25" t="s">
        <v>31</v>
      </c>
      <c r="G28" s="38">
        <v>7.6</v>
      </c>
      <c r="H28" s="30">
        <v>2.5</v>
      </c>
      <c r="I28" s="7" t="s">
        <v>21</v>
      </c>
      <c r="J28" s="30">
        <v>1</v>
      </c>
      <c r="K28" s="32">
        <v>8</v>
      </c>
      <c r="L28" s="67">
        <f t="shared" si="2"/>
        <v>7.885714285714285</v>
      </c>
      <c r="M28" s="25">
        <v>2</v>
      </c>
      <c r="N28" s="48">
        <v>7.9</v>
      </c>
      <c r="O28" s="25" t="s">
        <v>54</v>
      </c>
      <c r="P28" s="68"/>
      <c r="U28" s="84"/>
    </row>
    <row r="29" spans="1:21" s="24" customFormat="1" ht="12.75">
      <c r="A29" s="149"/>
      <c r="B29" s="277"/>
      <c r="C29" s="25"/>
      <c r="D29" s="26"/>
      <c r="E29" s="25"/>
      <c r="F29" s="25"/>
      <c r="G29" s="38"/>
      <c r="H29" s="30"/>
      <c r="I29" s="7" t="s">
        <v>21</v>
      </c>
      <c r="J29" s="30"/>
      <c r="K29" s="32"/>
      <c r="L29" s="67" t="e">
        <f t="shared" si="2"/>
        <v>#DIV/0!</v>
      </c>
      <c r="M29" s="25"/>
      <c r="N29" s="52"/>
      <c r="O29" s="25"/>
      <c r="P29" s="68"/>
      <c r="U29" s="84"/>
    </row>
    <row r="30" spans="1:21" s="24" customFormat="1" ht="12.75">
      <c r="A30" s="149" t="s">
        <v>29</v>
      </c>
      <c r="B30" s="31">
        <v>2004</v>
      </c>
      <c r="C30" s="25" t="s">
        <v>27</v>
      </c>
      <c r="D30" s="26">
        <v>38061</v>
      </c>
      <c r="E30" s="25" t="s">
        <v>56</v>
      </c>
      <c r="F30" s="25" t="s">
        <v>31</v>
      </c>
      <c r="G30" s="38">
        <v>7.6</v>
      </c>
      <c r="H30" s="30">
        <v>4</v>
      </c>
      <c r="I30" s="7" t="s">
        <v>21</v>
      </c>
      <c r="J30" s="30">
        <v>3</v>
      </c>
      <c r="K30" s="32">
        <v>8.3</v>
      </c>
      <c r="L30" s="67">
        <f t="shared" si="2"/>
        <v>8</v>
      </c>
      <c r="M30" s="25">
        <v>2</v>
      </c>
      <c r="N30" s="48">
        <v>8</v>
      </c>
      <c r="O30" s="25">
        <v>1.2</v>
      </c>
      <c r="P30" s="68"/>
      <c r="U30" s="84"/>
    </row>
    <row r="31" spans="1:21" s="24" customFormat="1" ht="12.75">
      <c r="A31" s="149"/>
      <c r="B31" s="277"/>
      <c r="C31" s="25"/>
      <c r="D31" s="26"/>
      <c r="E31" s="25"/>
      <c r="F31" s="25"/>
      <c r="G31" s="38"/>
      <c r="H31" s="30"/>
      <c r="I31" s="7" t="s">
        <v>21</v>
      </c>
      <c r="J31" s="30"/>
      <c r="K31" s="32"/>
      <c r="L31" s="67" t="e">
        <f t="shared" si="2"/>
        <v>#DIV/0!</v>
      </c>
      <c r="M31" s="25"/>
      <c r="N31" s="52"/>
      <c r="O31" s="25"/>
      <c r="P31" s="68"/>
      <c r="U31" s="84"/>
    </row>
    <row r="32" spans="1:21" s="24" customFormat="1" ht="12.75">
      <c r="A32" s="149" t="s">
        <v>29</v>
      </c>
      <c r="B32" s="31">
        <v>2004</v>
      </c>
      <c r="C32" s="25" t="s">
        <v>27</v>
      </c>
      <c r="D32" s="26">
        <v>38069</v>
      </c>
      <c r="E32" s="25" t="s">
        <v>66</v>
      </c>
      <c r="F32" s="25" t="s">
        <v>31</v>
      </c>
      <c r="G32" s="38">
        <v>8</v>
      </c>
      <c r="H32" s="30">
        <v>2</v>
      </c>
      <c r="I32" s="7" t="s">
        <v>21</v>
      </c>
      <c r="J32" s="30">
        <v>3</v>
      </c>
      <c r="K32" s="32">
        <v>8.3</v>
      </c>
      <c r="L32" s="67">
        <f t="shared" si="2"/>
        <v>8.120000000000001</v>
      </c>
      <c r="M32" s="25">
        <v>1.5</v>
      </c>
      <c r="N32" s="48">
        <v>8.1</v>
      </c>
      <c r="O32" s="25">
        <v>1.7</v>
      </c>
      <c r="P32" s="68"/>
      <c r="U32" s="84"/>
    </row>
    <row r="33" spans="1:21" s="24" customFormat="1" ht="12.75">
      <c r="A33" s="149"/>
      <c r="B33" s="277"/>
      <c r="C33" s="25"/>
      <c r="D33" s="26"/>
      <c r="E33" s="25"/>
      <c r="F33" s="25"/>
      <c r="G33" s="38"/>
      <c r="H33" s="30"/>
      <c r="I33" s="7" t="s">
        <v>21</v>
      </c>
      <c r="J33" s="30"/>
      <c r="K33" s="32"/>
      <c r="L33" s="67" t="e">
        <f aca="true" t="shared" si="3" ref="L33:L45">SUM(G33)+H33/(H33+J33)*(K33-G33)</f>
        <v>#DIV/0!</v>
      </c>
      <c r="M33" s="25"/>
      <c r="N33" s="48"/>
      <c r="O33" s="25"/>
      <c r="P33" s="68"/>
      <c r="U33" s="84"/>
    </row>
    <row r="34" spans="1:21" s="24" customFormat="1" ht="12.75">
      <c r="A34" s="149" t="s">
        <v>29</v>
      </c>
      <c r="B34" s="31">
        <v>2004</v>
      </c>
      <c r="C34" s="25" t="s">
        <v>27</v>
      </c>
      <c r="D34" s="26">
        <v>38079</v>
      </c>
      <c r="E34" s="25" t="s">
        <v>67</v>
      </c>
      <c r="F34" s="25" t="s">
        <v>31</v>
      </c>
      <c r="G34" s="38">
        <v>8</v>
      </c>
      <c r="H34" s="30">
        <v>4.2</v>
      </c>
      <c r="I34" s="7" t="s">
        <v>21</v>
      </c>
      <c r="J34" s="30">
        <v>3</v>
      </c>
      <c r="K34" s="32">
        <v>8.6</v>
      </c>
      <c r="L34" s="67">
        <f>SUM(G34)+H34/(H34+J34)*(K34-G34)</f>
        <v>8.35</v>
      </c>
      <c r="M34" s="25">
        <v>2</v>
      </c>
      <c r="N34" s="48">
        <v>8.4</v>
      </c>
      <c r="O34" s="25" t="s">
        <v>68</v>
      </c>
      <c r="P34" s="68"/>
      <c r="U34" s="84"/>
    </row>
    <row r="35" spans="1:21" s="24" customFormat="1" ht="12.75">
      <c r="A35" s="149" t="s">
        <v>29</v>
      </c>
      <c r="B35" s="31">
        <v>2004</v>
      </c>
      <c r="C35" s="25" t="s">
        <v>27</v>
      </c>
      <c r="D35" s="26">
        <v>38079</v>
      </c>
      <c r="E35" s="25" t="s">
        <v>67</v>
      </c>
      <c r="F35" s="25" t="s">
        <v>31</v>
      </c>
      <c r="G35" s="38">
        <v>8.3</v>
      </c>
      <c r="H35" s="30">
        <v>1</v>
      </c>
      <c r="I35" s="7" t="s">
        <v>21</v>
      </c>
      <c r="J35" s="30">
        <v>3</v>
      </c>
      <c r="K35" s="32">
        <v>8.6</v>
      </c>
      <c r="L35" s="67">
        <f t="shared" si="3"/>
        <v>8.375</v>
      </c>
      <c r="M35" s="25">
        <v>2</v>
      </c>
      <c r="N35" s="48"/>
      <c r="O35" s="25" t="s">
        <v>68</v>
      </c>
      <c r="P35" s="68"/>
      <c r="U35" s="84"/>
    </row>
    <row r="36" spans="1:21" s="24" customFormat="1" ht="12.75">
      <c r="A36" s="149" t="s">
        <v>29</v>
      </c>
      <c r="B36" s="31">
        <v>2004</v>
      </c>
      <c r="C36" s="25" t="s">
        <v>27</v>
      </c>
      <c r="D36" s="26">
        <v>38079</v>
      </c>
      <c r="E36" s="25" t="s">
        <v>67</v>
      </c>
      <c r="F36" s="25" t="s">
        <v>31</v>
      </c>
      <c r="G36" s="38">
        <v>8</v>
      </c>
      <c r="H36" s="30">
        <v>4.5</v>
      </c>
      <c r="I36" s="7" t="s">
        <v>21</v>
      </c>
      <c r="J36" s="30">
        <v>3</v>
      </c>
      <c r="K36" s="32">
        <v>8.6</v>
      </c>
      <c r="L36" s="67">
        <f t="shared" si="3"/>
        <v>8.36</v>
      </c>
      <c r="M36" s="25">
        <v>2</v>
      </c>
      <c r="N36" s="52">
        <f>SUM(L34:L36)/3</f>
        <v>8.361666666666666</v>
      </c>
      <c r="O36" s="25" t="s">
        <v>68</v>
      </c>
      <c r="P36" s="68"/>
      <c r="U36" s="84"/>
    </row>
    <row r="37" spans="1:21" s="24" customFormat="1" ht="12.75">
      <c r="A37" s="149"/>
      <c r="B37" s="277"/>
      <c r="C37" s="25"/>
      <c r="D37" s="26"/>
      <c r="E37" s="25"/>
      <c r="F37" s="25"/>
      <c r="G37" s="38"/>
      <c r="H37" s="30"/>
      <c r="I37" s="7" t="s">
        <v>21</v>
      </c>
      <c r="J37" s="30"/>
      <c r="K37" s="32"/>
      <c r="L37" s="67" t="e">
        <f t="shared" si="3"/>
        <v>#DIV/0!</v>
      </c>
      <c r="M37" s="25"/>
      <c r="N37" s="48"/>
      <c r="O37" s="25"/>
      <c r="P37" s="68"/>
      <c r="U37" s="84"/>
    </row>
    <row r="38" spans="1:21" s="24" customFormat="1" ht="12.75">
      <c r="A38" s="149" t="s">
        <v>29</v>
      </c>
      <c r="B38" s="31">
        <v>2004</v>
      </c>
      <c r="C38" s="25" t="s">
        <v>27</v>
      </c>
      <c r="D38" s="26">
        <v>38096</v>
      </c>
      <c r="E38" s="25" t="s">
        <v>69</v>
      </c>
      <c r="F38" s="25" t="s">
        <v>31</v>
      </c>
      <c r="G38" s="38">
        <v>8.3</v>
      </c>
      <c r="H38" s="30">
        <v>4</v>
      </c>
      <c r="I38" s="7" t="s">
        <v>21</v>
      </c>
      <c r="J38" s="30"/>
      <c r="K38" s="32"/>
      <c r="L38" s="67">
        <v>8.9</v>
      </c>
      <c r="M38" s="25">
        <v>2.5</v>
      </c>
      <c r="N38" s="48">
        <v>9</v>
      </c>
      <c r="O38" s="25" t="s">
        <v>70</v>
      </c>
      <c r="P38" s="68"/>
      <c r="U38" s="84"/>
    </row>
    <row r="39" spans="1:21" s="24" customFormat="1" ht="12.75">
      <c r="A39" s="149" t="s">
        <v>29</v>
      </c>
      <c r="B39" s="31">
        <v>2004</v>
      </c>
      <c r="C39" s="25" t="s">
        <v>27</v>
      </c>
      <c r="D39" s="26">
        <v>38096</v>
      </c>
      <c r="E39" s="25" t="s">
        <v>69</v>
      </c>
      <c r="F39" s="25" t="s">
        <v>31</v>
      </c>
      <c r="G39" s="38">
        <v>8.6</v>
      </c>
      <c r="H39" s="30">
        <v>2</v>
      </c>
      <c r="I39" s="7" t="s">
        <v>21</v>
      </c>
      <c r="J39" s="30"/>
      <c r="K39" s="32"/>
      <c r="L39" s="67">
        <v>9</v>
      </c>
      <c r="M39" s="25">
        <v>2.5</v>
      </c>
      <c r="N39" s="52">
        <f>SUM(L38:L39)/2</f>
        <v>8.95</v>
      </c>
      <c r="O39" s="25" t="s">
        <v>70</v>
      </c>
      <c r="P39" s="68"/>
      <c r="U39" s="84"/>
    </row>
    <row r="40" spans="1:21" s="24" customFormat="1" ht="12.75">
      <c r="A40" s="149"/>
      <c r="B40" s="277"/>
      <c r="C40" s="25"/>
      <c r="D40" s="26"/>
      <c r="E40" s="25"/>
      <c r="F40" s="25"/>
      <c r="G40" s="38"/>
      <c r="H40" s="30"/>
      <c r="I40" s="7" t="s">
        <v>21</v>
      </c>
      <c r="J40" s="30"/>
      <c r="K40" s="32"/>
      <c r="L40" s="67" t="e">
        <f t="shared" si="3"/>
        <v>#DIV/0!</v>
      </c>
      <c r="M40" s="25"/>
      <c r="N40" s="48"/>
      <c r="O40" s="25"/>
      <c r="P40" s="68"/>
      <c r="U40" s="84"/>
    </row>
    <row r="41" spans="1:21" s="24" customFormat="1" ht="12.75">
      <c r="A41" s="149" t="s">
        <v>29</v>
      </c>
      <c r="B41" s="31">
        <v>2004</v>
      </c>
      <c r="C41" s="25" t="s">
        <v>27</v>
      </c>
      <c r="D41" s="26">
        <v>38276</v>
      </c>
      <c r="E41" s="25" t="s">
        <v>124</v>
      </c>
      <c r="F41" s="25" t="s">
        <v>43</v>
      </c>
      <c r="G41" s="38">
        <v>10.3</v>
      </c>
      <c r="H41" s="30">
        <v>3.7</v>
      </c>
      <c r="I41" s="7" t="s">
        <v>21</v>
      </c>
      <c r="J41" s="30">
        <v>4.2</v>
      </c>
      <c r="K41" s="32">
        <v>11</v>
      </c>
      <c r="L41" s="67">
        <f>SUM(G41)+H41/(H41+J41)*(K41-G41)</f>
        <v>10.627848101265823</v>
      </c>
      <c r="M41" s="25">
        <v>1.5</v>
      </c>
      <c r="N41" s="48">
        <v>10.6</v>
      </c>
      <c r="O41" s="25">
        <v>1.6</v>
      </c>
      <c r="P41" s="68"/>
      <c r="U41" s="84"/>
    </row>
    <row r="42" spans="1:21" s="24" customFormat="1" ht="12.75">
      <c r="A42" s="149"/>
      <c r="B42" s="277"/>
      <c r="C42" s="25"/>
      <c r="D42" s="26"/>
      <c r="E42" s="25"/>
      <c r="F42" s="25"/>
      <c r="G42" s="38"/>
      <c r="H42" s="30"/>
      <c r="I42" s="7" t="s">
        <v>21</v>
      </c>
      <c r="J42" s="30"/>
      <c r="K42" s="32"/>
      <c r="L42" s="67" t="e">
        <f t="shared" si="3"/>
        <v>#DIV/0!</v>
      </c>
      <c r="M42" s="25"/>
      <c r="N42" s="48"/>
      <c r="O42" s="25"/>
      <c r="P42" s="68"/>
      <c r="U42" s="84"/>
    </row>
    <row r="43" spans="1:21" s="24" customFormat="1" ht="12.75">
      <c r="A43" s="149" t="s">
        <v>29</v>
      </c>
      <c r="B43" s="31">
        <v>2004</v>
      </c>
      <c r="C43" s="25" t="s">
        <v>44</v>
      </c>
      <c r="D43" s="26">
        <v>38304</v>
      </c>
      <c r="E43" s="25" t="s">
        <v>51</v>
      </c>
      <c r="F43" s="25" t="s">
        <v>43</v>
      </c>
      <c r="G43" s="38">
        <v>10.3</v>
      </c>
      <c r="H43" s="30">
        <v>3.5</v>
      </c>
      <c r="I43" s="7" t="s">
        <v>21</v>
      </c>
      <c r="J43" s="30">
        <v>4.5</v>
      </c>
      <c r="K43" s="32">
        <v>11</v>
      </c>
      <c r="L43" s="67">
        <f>SUM(G43)+H43/(H43+J43)*(K43-G43)</f>
        <v>10.606250000000001</v>
      </c>
      <c r="M43" s="25">
        <v>2</v>
      </c>
      <c r="N43" s="48">
        <v>10.6</v>
      </c>
      <c r="O43" s="25">
        <v>2.2</v>
      </c>
      <c r="P43" s="68"/>
      <c r="U43" s="84"/>
    </row>
    <row r="44" spans="1:21" s="24" customFormat="1" ht="12.75">
      <c r="A44" s="149" t="s">
        <v>29</v>
      </c>
      <c r="B44" s="31">
        <v>2004</v>
      </c>
      <c r="C44" s="25" t="s">
        <v>44</v>
      </c>
      <c r="D44" s="26">
        <v>38304</v>
      </c>
      <c r="E44" s="25" t="s">
        <v>51</v>
      </c>
      <c r="F44" s="25" t="s">
        <v>43</v>
      </c>
      <c r="G44" s="38">
        <v>10.3</v>
      </c>
      <c r="H44" s="30">
        <v>3</v>
      </c>
      <c r="I44" s="7" t="s">
        <v>21</v>
      </c>
      <c r="J44" s="30">
        <v>5</v>
      </c>
      <c r="K44" s="32">
        <v>11</v>
      </c>
      <c r="L44" s="67">
        <f>SUM(G44)+H44/(H44+J44)*(K44-G44)</f>
        <v>10.5625</v>
      </c>
      <c r="M44" s="25">
        <v>2</v>
      </c>
      <c r="N44" s="52">
        <f>SUM(L43:L44)/2</f>
        <v>10.584375000000001</v>
      </c>
      <c r="O44" s="25">
        <v>2.2</v>
      </c>
      <c r="P44" s="68"/>
      <c r="U44" s="84"/>
    </row>
    <row r="45" spans="1:21" s="24" customFormat="1" ht="12.75">
      <c r="A45" s="149"/>
      <c r="B45" s="277"/>
      <c r="C45" s="25"/>
      <c r="D45" s="26"/>
      <c r="E45" s="25"/>
      <c r="F45" s="25"/>
      <c r="G45" s="38"/>
      <c r="H45" s="30"/>
      <c r="I45" s="7" t="s">
        <v>21</v>
      </c>
      <c r="J45" s="30"/>
      <c r="K45" s="32"/>
      <c r="L45" s="67" t="e">
        <f t="shared" si="3"/>
        <v>#DIV/0!</v>
      </c>
      <c r="M45" s="25"/>
      <c r="N45" s="48"/>
      <c r="O45" s="25"/>
      <c r="P45" s="68"/>
      <c r="U45" s="84"/>
    </row>
    <row r="46" spans="1:21" s="24" customFormat="1" ht="12.75">
      <c r="A46" s="149" t="s">
        <v>29</v>
      </c>
      <c r="B46" s="31">
        <v>2004</v>
      </c>
      <c r="C46" s="25" t="s">
        <v>27</v>
      </c>
      <c r="D46" s="26">
        <v>38323</v>
      </c>
      <c r="E46" s="25" t="s">
        <v>132</v>
      </c>
      <c r="F46" s="25" t="s">
        <v>31</v>
      </c>
      <c r="G46" s="38">
        <v>8.9</v>
      </c>
      <c r="H46" s="30">
        <v>1</v>
      </c>
      <c r="I46" s="7" t="s">
        <v>21</v>
      </c>
      <c r="J46" s="30">
        <v>3</v>
      </c>
      <c r="K46" s="32">
        <v>9.1</v>
      </c>
      <c r="L46" s="67">
        <f>SUM(G46)+H46/(H46+J46)*(K46-G46)</f>
        <v>8.95</v>
      </c>
      <c r="M46" s="25">
        <v>2.2</v>
      </c>
      <c r="N46" s="48">
        <v>9</v>
      </c>
      <c r="O46" s="25">
        <v>1.5</v>
      </c>
      <c r="P46" s="68" t="s">
        <v>133</v>
      </c>
      <c r="U46" s="84"/>
    </row>
    <row r="47" spans="1:21" s="24" customFormat="1" ht="12.75">
      <c r="A47" s="149"/>
      <c r="B47" s="277"/>
      <c r="C47" s="25"/>
      <c r="D47" s="26"/>
      <c r="E47" s="25"/>
      <c r="F47" s="25"/>
      <c r="G47" s="38"/>
      <c r="H47" s="30"/>
      <c r="I47" s="7"/>
      <c r="J47" s="30"/>
      <c r="K47" s="32"/>
      <c r="L47" s="67"/>
      <c r="M47" s="25"/>
      <c r="N47" s="48"/>
      <c r="O47" s="25"/>
      <c r="P47" s="68"/>
      <c r="U47" s="84"/>
    </row>
    <row r="48" spans="1:21" s="24" customFormat="1" ht="12.75">
      <c r="A48" s="149" t="s">
        <v>29</v>
      </c>
      <c r="B48" s="31">
        <v>2004</v>
      </c>
      <c r="C48" s="25" t="s">
        <v>27</v>
      </c>
      <c r="D48" s="26">
        <v>38333</v>
      </c>
      <c r="E48" s="25" t="s">
        <v>56</v>
      </c>
      <c r="F48" s="25" t="s">
        <v>31</v>
      </c>
      <c r="G48" s="38">
        <v>8</v>
      </c>
      <c r="H48" s="30">
        <v>1</v>
      </c>
      <c r="I48" s="7" t="s">
        <v>21</v>
      </c>
      <c r="J48" s="30">
        <v>2</v>
      </c>
      <c r="K48" s="32">
        <v>8.3</v>
      </c>
      <c r="L48" s="67">
        <f>SUM(G48)+H48/(H48+J48)*(K48-G48)</f>
        <v>8.1</v>
      </c>
      <c r="M48" s="25">
        <v>2</v>
      </c>
      <c r="N48" s="48">
        <v>8.1</v>
      </c>
      <c r="O48" s="25" t="s">
        <v>135</v>
      </c>
      <c r="P48" s="68"/>
      <c r="U48" s="84"/>
    </row>
    <row r="49" spans="1:21" s="24" customFormat="1" ht="12.75">
      <c r="A49" s="149"/>
      <c r="B49" s="277"/>
      <c r="C49" s="25"/>
      <c r="D49" s="26"/>
      <c r="E49" s="25"/>
      <c r="F49" s="25"/>
      <c r="G49" s="38"/>
      <c r="H49" s="30"/>
      <c r="I49" s="7"/>
      <c r="J49" s="30"/>
      <c r="K49" s="32"/>
      <c r="L49" s="67"/>
      <c r="M49" s="25"/>
      <c r="N49" s="48"/>
      <c r="O49" s="25"/>
      <c r="P49" s="68"/>
      <c r="U49" s="84"/>
    </row>
    <row r="50" spans="1:21" s="24" customFormat="1" ht="12.75">
      <c r="A50" s="149" t="s">
        <v>29</v>
      </c>
      <c r="B50" s="31">
        <v>2004</v>
      </c>
      <c r="C50" s="25" t="s">
        <v>27</v>
      </c>
      <c r="D50" s="26">
        <v>38336</v>
      </c>
      <c r="E50" s="25" t="s">
        <v>53</v>
      </c>
      <c r="F50" s="25" t="s">
        <v>31</v>
      </c>
      <c r="G50" s="38">
        <v>7.6</v>
      </c>
      <c r="H50" s="30">
        <v>3</v>
      </c>
      <c r="I50" s="7" t="s">
        <v>21</v>
      </c>
      <c r="J50" s="30">
        <v>2</v>
      </c>
      <c r="K50" s="32">
        <v>8</v>
      </c>
      <c r="L50" s="67">
        <f>SUM(G50)+H50/(H50+J50)*(K50-G50)</f>
        <v>7.84</v>
      </c>
      <c r="M50" s="25">
        <v>2</v>
      </c>
      <c r="N50" s="48">
        <v>7.8</v>
      </c>
      <c r="O50" s="25">
        <v>1</v>
      </c>
      <c r="P50" s="68"/>
      <c r="U50" s="84"/>
    </row>
    <row r="51" spans="1:21" s="24" customFormat="1" ht="12.75">
      <c r="A51" s="149"/>
      <c r="B51" s="277"/>
      <c r="C51" s="25"/>
      <c r="D51" s="26"/>
      <c r="E51" s="25"/>
      <c r="F51" s="25"/>
      <c r="G51" s="38"/>
      <c r="H51" s="30"/>
      <c r="I51" s="7"/>
      <c r="J51" s="30"/>
      <c r="K51" s="32"/>
      <c r="L51" s="67"/>
      <c r="M51" s="25"/>
      <c r="N51" s="48"/>
      <c r="O51" s="25"/>
      <c r="P51" s="68"/>
      <c r="U51" s="84"/>
    </row>
    <row r="52" spans="1:21" s="24" customFormat="1" ht="12.75">
      <c r="A52" s="149" t="s">
        <v>29</v>
      </c>
      <c r="B52" s="31">
        <v>2004</v>
      </c>
      <c r="C52" s="25" t="s">
        <v>27</v>
      </c>
      <c r="D52" s="26">
        <v>38339</v>
      </c>
      <c r="E52" s="25" t="s">
        <v>47</v>
      </c>
      <c r="F52" s="25" t="s">
        <v>31</v>
      </c>
      <c r="G52" s="38">
        <v>7.1</v>
      </c>
      <c r="H52" s="30">
        <v>4</v>
      </c>
      <c r="I52" s="7" t="s">
        <v>21</v>
      </c>
      <c r="J52" s="30">
        <v>5</v>
      </c>
      <c r="K52" s="32">
        <v>7.6</v>
      </c>
      <c r="L52" s="67">
        <f aca="true" t="shared" si="4" ref="L52:L62">SUM(G52)+H52/(H52+J52)*(K52-G52)</f>
        <v>7.322222222222222</v>
      </c>
      <c r="M52" s="25">
        <v>2</v>
      </c>
      <c r="N52" s="48">
        <v>7.4</v>
      </c>
      <c r="O52" s="25">
        <v>1.3</v>
      </c>
      <c r="P52" s="68"/>
      <c r="U52" s="84"/>
    </row>
    <row r="53" spans="1:21" s="24" customFormat="1" ht="12.75">
      <c r="A53" s="149" t="s">
        <v>29</v>
      </c>
      <c r="B53" s="31">
        <v>2004</v>
      </c>
      <c r="C53" s="25" t="s">
        <v>27</v>
      </c>
      <c r="D53" s="26">
        <v>38339</v>
      </c>
      <c r="E53" s="25" t="s">
        <v>47</v>
      </c>
      <c r="F53" s="25" t="s">
        <v>31</v>
      </c>
      <c r="G53" s="38">
        <v>7.2</v>
      </c>
      <c r="H53" s="30">
        <v>5</v>
      </c>
      <c r="I53" s="7" t="s">
        <v>21</v>
      </c>
      <c r="J53" s="30">
        <v>5</v>
      </c>
      <c r="K53" s="32">
        <v>7.6</v>
      </c>
      <c r="L53" s="67">
        <f t="shared" si="4"/>
        <v>7.4</v>
      </c>
      <c r="M53" s="25">
        <v>2</v>
      </c>
      <c r="N53" s="52">
        <f>SUM(L52:L53)/2</f>
        <v>7.361111111111111</v>
      </c>
      <c r="O53" s="25">
        <v>1.3</v>
      </c>
      <c r="P53" s="68"/>
      <c r="U53" s="84"/>
    </row>
    <row r="54" spans="1:21" s="24" customFormat="1" ht="12.75">
      <c r="A54" s="149"/>
      <c r="B54" s="277"/>
      <c r="C54" s="25"/>
      <c r="D54" s="26"/>
      <c r="E54" s="25"/>
      <c r="F54" s="25"/>
      <c r="G54" s="38"/>
      <c r="H54" s="30"/>
      <c r="I54" s="7" t="s">
        <v>21</v>
      </c>
      <c r="J54" s="30"/>
      <c r="K54" s="32"/>
      <c r="L54" s="67" t="e">
        <f t="shared" si="4"/>
        <v>#DIV/0!</v>
      </c>
      <c r="M54" s="25"/>
      <c r="N54" s="48"/>
      <c r="O54" s="25"/>
      <c r="P54" s="68"/>
      <c r="U54" s="84"/>
    </row>
    <row r="55" spans="1:21" s="24" customFormat="1" ht="12.75">
      <c r="A55" s="149" t="s">
        <v>29</v>
      </c>
      <c r="B55" s="31">
        <v>2004</v>
      </c>
      <c r="C55" s="25" t="s">
        <v>27</v>
      </c>
      <c r="D55" s="26">
        <v>38345</v>
      </c>
      <c r="E55" s="25" t="s">
        <v>136</v>
      </c>
      <c r="F55" s="25" t="s">
        <v>31</v>
      </c>
      <c r="G55" s="38">
        <v>6.6</v>
      </c>
      <c r="H55" s="30">
        <v>3</v>
      </c>
      <c r="I55" s="7" t="s">
        <v>21</v>
      </c>
      <c r="J55" s="30">
        <v>4</v>
      </c>
      <c r="K55" s="32">
        <v>7.1</v>
      </c>
      <c r="L55" s="67">
        <f t="shared" si="4"/>
        <v>6.814285714285714</v>
      </c>
      <c r="M55" s="25">
        <v>2</v>
      </c>
      <c r="N55" s="48">
        <v>6.8</v>
      </c>
      <c r="O55" s="25" t="s">
        <v>137</v>
      </c>
      <c r="P55" s="68"/>
      <c r="U55" s="84"/>
    </row>
    <row r="56" spans="1:21" s="24" customFormat="1" ht="12.75">
      <c r="A56" s="149" t="s">
        <v>29</v>
      </c>
      <c r="B56" s="31">
        <v>2004</v>
      </c>
      <c r="C56" s="25" t="s">
        <v>27</v>
      </c>
      <c r="D56" s="26">
        <v>38345</v>
      </c>
      <c r="E56" s="25" t="s">
        <v>136</v>
      </c>
      <c r="F56" s="25" t="s">
        <v>31</v>
      </c>
      <c r="G56" s="38">
        <v>6.6</v>
      </c>
      <c r="H56" s="30">
        <v>2.5</v>
      </c>
      <c r="I56" s="7" t="s">
        <v>21</v>
      </c>
      <c r="J56" s="30">
        <v>4</v>
      </c>
      <c r="K56" s="32">
        <v>7.1</v>
      </c>
      <c r="L56" s="67">
        <f t="shared" si="4"/>
        <v>6.792307692307692</v>
      </c>
      <c r="M56" s="25">
        <v>2</v>
      </c>
      <c r="N56" s="52">
        <f>SUM(L55:L56)/2</f>
        <v>6.803296703296703</v>
      </c>
      <c r="O56" s="25" t="s">
        <v>137</v>
      </c>
      <c r="P56" s="68"/>
      <c r="U56" s="84"/>
    </row>
    <row r="57" spans="1:21" s="24" customFormat="1" ht="12.75">
      <c r="A57" s="149"/>
      <c r="B57" s="277"/>
      <c r="C57" s="25"/>
      <c r="D57" s="26"/>
      <c r="E57" s="25"/>
      <c r="F57" s="25"/>
      <c r="G57" s="38"/>
      <c r="H57" s="30"/>
      <c r="I57" s="7" t="s">
        <v>21</v>
      </c>
      <c r="J57" s="30"/>
      <c r="K57" s="32"/>
      <c r="L57" s="67" t="e">
        <f t="shared" si="4"/>
        <v>#DIV/0!</v>
      </c>
      <c r="M57" s="25"/>
      <c r="N57" s="48"/>
      <c r="O57" s="25"/>
      <c r="P57" s="68"/>
      <c r="U57" s="84"/>
    </row>
    <row r="58" spans="1:21" s="24" customFormat="1" ht="12.75">
      <c r="A58" s="149" t="s">
        <v>29</v>
      </c>
      <c r="B58" s="31">
        <v>2004</v>
      </c>
      <c r="C58" s="25" t="s">
        <v>27</v>
      </c>
      <c r="D58" s="26">
        <v>38347</v>
      </c>
      <c r="E58" s="25" t="s">
        <v>139</v>
      </c>
      <c r="F58" s="25" t="s">
        <v>31</v>
      </c>
      <c r="G58" s="38">
        <v>6.6</v>
      </c>
      <c r="H58" s="30">
        <v>2</v>
      </c>
      <c r="I58" s="7" t="s">
        <v>21</v>
      </c>
      <c r="J58" s="30">
        <v>3.5</v>
      </c>
      <c r="K58" s="32">
        <v>7.1</v>
      </c>
      <c r="L58" s="67">
        <f t="shared" si="4"/>
        <v>6.781818181818181</v>
      </c>
      <c r="M58" s="25">
        <v>2</v>
      </c>
      <c r="N58" s="48">
        <v>6.8</v>
      </c>
      <c r="O58" s="25" t="s">
        <v>138</v>
      </c>
      <c r="P58" s="68" t="s">
        <v>144</v>
      </c>
      <c r="U58" s="84"/>
    </row>
    <row r="59" spans="1:21" s="24" customFormat="1" ht="12.75">
      <c r="A59" s="149"/>
      <c r="B59" s="277"/>
      <c r="C59" s="25"/>
      <c r="D59" s="26"/>
      <c r="E59" s="25"/>
      <c r="F59" s="25"/>
      <c r="G59" s="38"/>
      <c r="H59" s="30"/>
      <c r="I59" s="7" t="s">
        <v>21</v>
      </c>
      <c r="J59" s="30"/>
      <c r="K59" s="32"/>
      <c r="L59" s="67" t="e">
        <f t="shared" si="4"/>
        <v>#DIV/0!</v>
      </c>
      <c r="M59" s="25"/>
      <c r="N59" s="48"/>
      <c r="O59" s="25"/>
      <c r="P59" s="68"/>
      <c r="U59" s="84"/>
    </row>
    <row r="60" spans="1:21" s="24" customFormat="1" ht="12.75">
      <c r="A60" s="149" t="s">
        <v>29</v>
      </c>
      <c r="B60" s="31">
        <v>2004</v>
      </c>
      <c r="C60" s="25" t="s">
        <v>27</v>
      </c>
      <c r="D60" s="26">
        <v>38347</v>
      </c>
      <c r="E60" s="25" t="s">
        <v>50</v>
      </c>
      <c r="F60" s="25" t="s">
        <v>31</v>
      </c>
      <c r="G60" s="38">
        <v>6.6</v>
      </c>
      <c r="H60" s="30">
        <v>1.5</v>
      </c>
      <c r="I60" s="7" t="s">
        <v>21</v>
      </c>
      <c r="J60" s="30">
        <v>4</v>
      </c>
      <c r="K60" s="32">
        <v>7.1</v>
      </c>
      <c r="L60" s="67">
        <f t="shared" si="4"/>
        <v>6.736363636363636</v>
      </c>
      <c r="M60" s="25">
        <v>2</v>
      </c>
      <c r="N60" s="48">
        <v>6.8</v>
      </c>
      <c r="O60" s="25" t="s">
        <v>138</v>
      </c>
      <c r="P60" s="68"/>
      <c r="U60" s="84"/>
    </row>
    <row r="61" spans="1:21" s="24" customFormat="1" ht="12.75">
      <c r="A61" s="149" t="s">
        <v>29</v>
      </c>
      <c r="B61" s="31">
        <v>2004</v>
      </c>
      <c r="C61" s="25" t="s">
        <v>27</v>
      </c>
      <c r="D61" s="26">
        <v>38347</v>
      </c>
      <c r="E61" s="25" t="s">
        <v>50</v>
      </c>
      <c r="F61" s="25" t="s">
        <v>31</v>
      </c>
      <c r="G61" s="38">
        <v>6.6</v>
      </c>
      <c r="H61" s="30">
        <v>2</v>
      </c>
      <c r="I61" s="7" t="s">
        <v>21</v>
      </c>
      <c r="J61" s="30">
        <v>4</v>
      </c>
      <c r="K61" s="32">
        <v>7.1</v>
      </c>
      <c r="L61" s="67">
        <f t="shared" si="4"/>
        <v>6.766666666666667</v>
      </c>
      <c r="M61" s="25">
        <v>2</v>
      </c>
      <c r="N61" s="52">
        <f>SUM(L60:L61)/2</f>
        <v>6.751515151515152</v>
      </c>
      <c r="O61" s="25" t="s">
        <v>138</v>
      </c>
      <c r="P61" s="68"/>
      <c r="U61" s="84"/>
    </row>
    <row r="62" spans="1:21" s="24" customFormat="1" ht="12.75">
      <c r="A62" s="149"/>
      <c r="B62" s="277"/>
      <c r="C62" s="25"/>
      <c r="D62" s="26"/>
      <c r="E62" s="25"/>
      <c r="F62" s="25"/>
      <c r="G62" s="38"/>
      <c r="H62" s="30"/>
      <c r="I62" s="7" t="s">
        <v>21</v>
      </c>
      <c r="J62" s="30"/>
      <c r="K62" s="32"/>
      <c r="L62" s="67" t="e">
        <f t="shared" si="4"/>
        <v>#DIV/0!</v>
      </c>
      <c r="M62" s="25"/>
      <c r="N62" s="48"/>
      <c r="O62" s="25"/>
      <c r="P62" s="68"/>
      <c r="U62" s="84"/>
    </row>
    <row r="63" spans="1:21" s="24" customFormat="1" ht="12.75">
      <c r="A63" s="149" t="s">
        <v>29</v>
      </c>
      <c r="B63" s="31">
        <v>2004</v>
      </c>
      <c r="C63" s="25" t="s">
        <v>27</v>
      </c>
      <c r="D63" s="26">
        <v>38350</v>
      </c>
      <c r="E63" s="25" t="s">
        <v>147</v>
      </c>
      <c r="F63" s="25" t="s">
        <v>31</v>
      </c>
      <c r="G63" s="38">
        <v>6.6</v>
      </c>
      <c r="H63" s="30">
        <v>2.5</v>
      </c>
      <c r="I63" s="7" t="s">
        <v>21</v>
      </c>
      <c r="J63" s="30">
        <v>5</v>
      </c>
      <c r="K63" s="32">
        <v>7.1</v>
      </c>
      <c r="L63" s="67">
        <f aca="true" t="shared" si="5" ref="L63:L70">SUM(G63)+H63/(H63+J63)*(K63-G63)</f>
        <v>6.766666666666667</v>
      </c>
      <c r="M63" s="25">
        <v>1.5</v>
      </c>
      <c r="N63" s="48">
        <v>6.8</v>
      </c>
      <c r="O63" s="25">
        <v>1.5</v>
      </c>
      <c r="P63" s="68"/>
      <c r="U63" s="84"/>
    </row>
    <row r="64" spans="1:21" s="24" customFormat="1" ht="12.75">
      <c r="A64" s="149"/>
      <c r="B64" s="277"/>
      <c r="C64" s="25"/>
      <c r="D64" s="26"/>
      <c r="E64" s="25"/>
      <c r="F64" s="25"/>
      <c r="G64" s="38"/>
      <c r="H64" s="30"/>
      <c r="I64" s="7" t="s">
        <v>21</v>
      </c>
      <c r="J64" s="30"/>
      <c r="K64" s="32"/>
      <c r="L64" s="67" t="e">
        <f t="shared" si="5"/>
        <v>#DIV/0!</v>
      </c>
      <c r="M64" s="25"/>
      <c r="N64" s="48"/>
      <c r="O64" s="25"/>
      <c r="P64" s="68"/>
      <c r="U64" s="84"/>
    </row>
    <row r="65" spans="1:21" s="24" customFormat="1" ht="12.75">
      <c r="A65" s="149" t="s">
        <v>29</v>
      </c>
      <c r="B65" s="31">
        <v>2004</v>
      </c>
      <c r="C65" s="25" t="s">
        <v>27</v>
      </c>
      <c r="D65" s="26">
        <v>38351</v>
      </c>
      <c r="E65" s="25" t="s">
        <v>148</v>
      </c>
      <c r="F65" s="25" t="s">
        <v>31</v>
      </c>
      <c r="G65" s="38">
        <v>6.6</v>
      </c>
      <c r="H65" s="30">
        <v>1.5</v>
      </c>
      <c r="I65" s="7" t="s">
        <v>21</v>
      </c>
      <c r="J65" s="30">
        <v>4.5</v>
      </c>
      <c r="K65" s="32">
        <v>7.1</v>
      </c>
      <c r="L65" s="67">
        <f>SUM(G65)+H65/(H65+J65)*(K65-G65)</f>
        <v>6.725</v>
      </c>
      <c r="M65" s="25">
        <v>2</v>
      </c>
      <c r="N65" s="48">
        <v>6.7</v>
      </c>
      <c r="O65" s="25" t="s">
        <v>149</v>
      </c>
      <c r="P65" s="68"/>
      <c r="U65" s="84"/>
    </row>
    <row r="66" spans="1:21" s="24" customFormat="1" ht="12.75">
      <c r="A66" s="149" t="s">
        <v>29</v>
      </c>
      <c r="B66" s="31">
        <v>2004</v>
      </c>
      <c r="C66" s="25" t="s">
        <v>27</v>
      </c>
      <c r="D66" s="26">
        <v>38351</v>
      </c>
      <c r="E66" s="25" t="s">
        <v>148</v>
      </c>
      <c r="F66" s="25" t="s">
        <v>31</v>
      </c>
      <c r="G66" s="38">
        <v>6.6</v>
      </c>
      <c r="H66" s="30">
        <v>1.5</v>
      </c>
      <c r="I66" s="7" t="s">
        <v>21</v>
      </c>
      <c r="J66" s="30">
        <v>4.7</v>
      </c>
      <c r="K66" s="32">
        <v>7.1</v>
      </c>
      <c r="L66" s="67">
        <f t="shared" si="5"/>
        <v>6.720967741935484</v>
      </c>
      <c r="M66" s="25">
        <v>2</v>
      </c>
      <c r="N66" s="52">
        <f>SUM(L65:L66)/2</f>
        <v>6.722983870967742</v>
      </c>
      <c r="O66" s="25" t="s">
        <v>149</v>
      </c>
      <c r="P66" s="68"/>
      <c r="U66" s="84"/>
    </row>
    <row r="67" spans="1:21" s="24" customFormat="1" ht="12.75">
      <c r="A67" s="149"/>
      <c r="B67" s="277"/>
      <c r="C67" s="25"/>
      <c r="D67" s="26"/>
      <c r="E67" s="25"/>
      <c r="F67" s="25"/>
      <c r="G67" s="38"/>
      <c r="H67" s="30"/>
      <c r="I67" s="7" t="s">
        <v>21</v>
      </c>
      <c r="J67" s="30"/>
      <c r="K67" s="32"/>
      <c r="L67" s="67" t="e">
        <f t="shared" si="5"/>
        <v>#DIV/0!</v>
      </c>
      <c r="M67" s="25"/>
      <c r="N67" s="48"/>
      <c r="O67" s="25"/>
      <c r="P67" s="68"/>
      <c r="U67" s="84"/>
    </row>
    <row r="68" spans="1:21" s="24" customFormat="1" ht="12.75">
      <c r="A68" s="149" t="s">
        <v>29</v>
      </c>
      <c r="B68" s="31">
        <v>2005</v>
      </c>
      <c r="C68" s="25" t="s">
        <v>27</v>
      </c>
      <c r="D68" s="26">
        <v>38353</v>
      </c>
      <c r="E68" s="25" t="s">
        <v>116</v>
      </c>
      <c r="F68" s="25" t="s">
        <v>31</v>
      </c>
      <c r="G68" s="38">
        <v>6.6</v>
      </c>
      <c r="H68" s="30">
        <v>1</v>
      </c>
      <c r="I68" s="7" t="s">
        <v>21</v>
      </c>
      <c r="J68" s="30">
        <v>3</v>
      </c>
      <c r="K68" s="32">
        <v>7.1</v>
      </c>
      <c r="L68" s="67">
        <f>SUM(G68)+H68/(H68+J68)*(K68-G68)</f>
        <v>6.725</v>
      </c>
      <c r="M68" s="25">
        <v>2</v>
      </c>
      <c r="N68" s="48">
        <v>6.7</v>
      </c>
      <c r="O68" s="25" t="s">
        <v>123</v>
      </c>
      <c r="P68" s="68"/>
      <c r="U68" s="84"/>
    </row>
    <row r="69" spans="1:21" s="24" customFormat="1" ht="12.75">
      <c r="A69" s="149"/>
      <c r="B69" s="277"/>
      <c r="C69" s="25"/>
      <c r="D69" s="26"/>
      <c r="E69" s="25"/>
      <c r="F69" s="25"/>
      <c r="G69" s="38"/>
      <c r="H69" s="30"/>
      <c r="I69" s="7" t="s">
        <v>21</v>
      </c>
      <c r="J69" s="30"/>
      <c r="K69" s="32"/>
      <c r="L69" s="67" t="e">
        <f t="shared" si="5"/>
        <v>#DIV/0!</v>
      </c>
      <c r="M69" s="25"/>
      <c r="N69" s="48"/>
      <c r="O69" s="25"/>
      <c r="P69" s="68"/>
      <c r="U69" s="84"/>
    </row>
    <row r="70" spans="1:21" s="24" customFormat="1" ht="12.75">
      <c r="A70" s="149" t="s">
        <v>29</v>
      </c>
      <c r="B70" s="31">
        <v>2005</v>
      </c>
      <c r="C70" s="25" t="s">
        <v>27</v>
      </c>
      <c r="D70" s="26">
        <v>38354</v>
      </c>
      <c r="E70" s="25" t="s">
        <v>119</v>
      </c>
      <c r="F70" s="25" t="s">
        <v>31</v>
      </c>
      <c r="G70" s="38">
        <v>6.6</v>
      </c>
      <c r="H70" s="30">
        <v>0.2</v>
      </c>
      <c r="I70" s="7" t="s">
        <v>21</v>
      </c>
      <c r="J70" s="30">
        <v>4</v>
      </c>
      <c r="K70" s="32">
        <v>7.1</v>
      </c>
      <c r="L70" s="67">
        <f t="shared" si="5"/>
        <v>6.623809523809523</v>
      </c>
      <c r="M70" s="25">
        <v>2</v>
      </c>
      <c r="N70" s="48">
        <v>6.6</v>
      </c>
      <c r="O70" s="25" t="s">
        <v>123</v>
      </c>
      <c r="P70" s="68"/>
      <c r="U70" s="84"/>
    </row>
    <row r="71" spans="1:21" s="24" customFormat="1" ht="12.75">
      <c r="A71" s="149" t="s">
        <v>29</v>
      </c>
      <c r="B71" s="31">
        <v>2005</v>
      </c>
      <c r="C71" s="25" t="s">
        <v>27</v>
      </c>
      <c r="D71" s="26">
        <v>38354</v>
      </c>
      <c r="E71" s="25" t="s">
        <v>119</v>
      </c>
      <c r="F71" s="25" t="s">
        <v>31</v>
      </c>
      <c r="G71" s="38">
        <v>6</v>
      </c>
      <c r="H71" s="30">
        <v>7</v>
      </c>
      <c r="I71" s="7" t="s">
        <v>21</v>
      </c>
      <c r="J71" s="30">
        <v>0.5</v>
      </c>
      <c r="K71" s="32">
        <v>6.6</v>
      </c>
      <c r="L71" s="67">
        <f aca="true" t="shared" si="6" ref="L71:L81">SUM(G71)+H71/(H71+J71)*(K71-G71)</f>
        <v>6.56</v>
      </c>
      <c r="M71" s="25">
        <v>2</v>
      </c>
      <c r="N71" s="52">
        <f>SUM(L70:L71)/2</f>
        <v>6.591904761904761</v>
      </c>
      <c r="O71" s="25" t="s">
        <v>123</v>
      </c>
      <c r="P71" s="68"/>
      <c r="U71" s="84"/>
    </row>
    <row r="72" spans="1:21" s="24" customFormat="1" ht="12.75">
      <c r="A72" s="149"/>
      <c r="B72" s="277"/>
      <c r="C72" s="25"/>
      <c r="D72" s="26"/>
      <c r="E72" s="25"/>
      <c r="F72" s="25"/>
      <c r="G72" s="38"/>
      <c r="H72" s="30"/>
      <c r="I72" s="7" t="s">
        <v>21</v>
      </c>
      <c r="J72" s="30"/>
      <c r="K72" s="32"/>
      <c r="L72" s="67" t="e">
        <f t="shared" si="6"/>
        <v>#DIV/0!</v>
      </c>
      <c r="M72" s="25"/>
      <c r="N72" s="52"/>
      <c r="O72" s="25"/>
      <c r="P72" s="68"/>
      <c r="U72" s="84"/>
    </row>
    <row r="73" spans="1:21" s="24" customFormat="1" ht="12.75">
      <c r="A73" s="149" t="s">
        <v>29</v>
      </c>
      <c r="B73" s="31">
        <v>2005</v>
      </c>
      <c r="C73" s="25" t="s">
        <v>27</v>
      </c>
      <c r="D73" s="26">
        <v>38358</v>
      </c>
      <c r="E73" s="25" t="s">
        <v>157</v>
      </c>
      <c r="F73" s="25" t="s">
        <v>31</v>
      </c>
      <c r="G73" s="38">
        <v>6</v>
      </c>
      <c r="H73" s="30">
        <v>5</v>
      </c>
      <c r="I73" s="7" t="s">
        <v>21</v>
      </c>
      <c r="J73" s="30">
        <v>1</v>
      </c>
      <c r="K73" s="32">
        <v>6.6</v>
      </c>
      <c r="L73" s="67">
        <f t="shared" si="6"/>
        <v>6.5</v>
      </c>
      <c r="M73" s="25">
        <v>1.5</v>
      </c>
      <c r="N73" s="48">
        <v>6.5</v>
      </c>
      <c r="O73" s="25">
        <v>1.4</v>
      </c>
      <c r="P73" s="68"/>
      <c r="U73" s="84"/>
    </row>
    <row r="74" spans="1:21" s="24" customFormat="1" ht="12.75">
      <c r="A74" s="149" t="s">
        <v>29</v>
      </c>
      <c r="B74" s="31">
        <v>2005</v>
      </c>
      <c r="C74" s="25" t="s">
        <v>27</v>
      </c>
      <c r="D74" s="26">
        <v>38358</v>
      </c>
      <c r="E74" s="25" t="s">
        <v>157</v>
      </c>
      <c r="F74" s="25" t="s">
        <v>31</v>
      </c>
      <c r="G74" s="38">
        <v>6</v>
      </c>
      <c r="H74" s="30">
        <v>4.5</v>
      </c>
      <c r="I74" s="7" t="s">
        <v>21</v>
      </c>
      <c r="J74" s="30">
        <v>1.5</v>
      </c>
      <c r="K74" s="32">
        <v>6.6</v>
      </c>
      <c r="L74" s="67">
        <f t="shared" si="6"/>
        <v>6.449999999999999</v>
      </c>
      <c r="M74" s="25">
        <v>1.5</v>
      </c>
      <c r="N74" s="48"/>
      <c r="O74" s="25">
        <v>1.4</v>
      </c>
      <c r="P74" s="68"/>
      <c r="U74" s="84"/>
    </row>
    <row r="75" spans="1:21" s="24" customFormat="1" ht="12.75">
      <c r="A75" s="149" t="s">
        <v>29</v>
      </c>
      <c r="B75" s="31">
        <v>2005</v>
      </c>
      <c r="C75" s="25" t="s">
        <v>27</v>
      </c>
      <c r="D75" s="26">
        <v>38358</v>
      </c>
      <c r="E75" s="25" t="s">
        <v>157</v>
      </c>
      <c r="F75" s="25" t="s">
        <v>31</v>
      </c>
      <c r="G75" s="38">
        <v>6</v>
      </c>
      <c r="H75" s="30">
        <v>5</v>
      </c>
      <c r="I75" s="7" t="s">
        <v>21</v>
      </c>
      <c r="J75" s="30">
        <v>1.5</v>
      </c>
      <c r="K75" s="32">
        <v>6.6</v>
      </c>
      <c r="L75" s="67">
        <f t="shared" si="6"/>
        <v>6.461538461538462</v>
      </c>
      <c r="M75" s="25">
        <v>1.5</v>
      </c>
      <c r="N75" s="52">
        <f>SUM(L73:L75)/3</f>
        <v>6.470512820512821</v>
      </c>
      <c r="O75" s="25">
        <v>1.4</v>
      </c>
      <c r="P75" s="68"/>
      <c r="U75" s="84"/>
    </row>
    <row r="76" spans="1:21" s="24" customFormat="1" ht="12.75">
      <c r="A76" s="149"/>
      <c r="B76" s="277"/>
      <c r="C76" s="25"/>
      <c r="D76" s="26"/>
      <c r="E76" s="25"/>
      <c r="F76" s="25"/>
      <c r="G76" s="38"/>
      <c r="H76" s="30"/>
      <c r="I76" s="7" t="s">
        <v>21</v>
      </c>
      <c r="J76" s="30"/>
      <c r="K76" s="32"/>
      <c r="L76" s="67" t="e">
        <f t="shared" si="6"/>
        <v>#DIV/0!</v>
      </c>
      <c r="M76" s="25"/>
      <c r="N76" s="52"/>
      <c r="O76" s="25"/>
      <c r="P76" s="68"/>
      <c r="U76" s="84"/>
    </row>
    <row r="77" spans="1:21" s="24" customFormat="1" ht="12.75">
      <c r="A77" s="149" t="s">
        <v>29</v>
      </c>
      <c r="B77" s="31">
        <v>2005</v>
      </c>
      <c r="C77" s="25" t="s">
        <v>27</v>
      </c>
      <c r="D77" s="26">
        <v>38363</v>
      </c>
      <c r="E77" s="25" t="s">
        <v>159</v>
      </c>
      <c r="F77" s="25" t="s">
        <v>31</v>
      </c>
      <c r="G77" s="38">
        <v>6</v>
      </c>
      <c r="H77" s="30">
        <v>6</v>
      </c>
      <c r="I77" s="7" t="s">
        <v>21</v>
      </c>
      <c r="J77" s="30">
        <v>3</v>
      </c>
      <c r="K77" s="32">
        <v>6.6</v>
      </c>
      <c r="L77" s="67">
        <f t="shared" si="6"/>
        <v>6.3999999999999995</v>
      </c>
      <c r="M77" s="25">
        <v>1.5</v>
      </c>
      <c r="N77" s="48">
        <v>6.4</v>
      </c>
      <c r="O77" s="25">
        <v>1.1</v>
      </c>
      <c r="P77" s="68"/>
      <c r="U77" s="84"/>
    </row>
    <row r="78" spans="1:21" s="24" customFormat="1" ht="12.75">
      <c r="A78" s="149" t="s">
        <v>29</v>
      </c>
      <c r="B78" s="31">
        <v>2005</v>
      </c>
      <c r="C78" s="25" t="s">
        <v>27</v>
      </c>
      <c r="D78" s="26">
        <v>38363</v>
      </c>
      <c r="E78" s="25" t="s">
        <v>159</v>
      </c>
      <c r="F78" s="25" t="s">
        <v>31</v>
      </c>
      <c r="G78" s="38">
        <v>6</v>
      </c>
      <c r="H78" s="30">
        <v>5</v>
      </c>
      <c r="I78" s="7" t="s">
        <v>21</v>
      </c>
      <c r="J78" s="30">
        <v>4</v>
      </c>
      <c r="K78" s="32">
        <v>6.6</v>
      </c>
      <c r="L78" s="67">
        <f t="shared" si="6"/>
        <v>6.333333333333333</v>
      </c>
      <c r="M78" s="25">
        <v>1.5</v>
      </c>
      <c r="N78" s="48"/>
      <c r="O78" s="25">
        <v>1.1</v>
      </c>
      <c r="P78" s="68"/>
      <c r="U78" s="84"/>
    </row>
    <row r="79" spans="1:21" s="24" customFormat="1" ht="12.75">
      <c r="A79" s="149" t="s">
        <v>29</v>
      </c>
      <c r="B79" s="31">
        <v>2005</v>
      </c>
      <c r="C79" s="25" t="s">
        <v>27</v>
      </c>
      <c r="D79" s="26">
        <v>38363</v>
      </c>
      <c r="E79" s="25" t="s">
        <v>159</v>
      </c>
      <c r="F79" s="25" t="s">
        <v>31</v>
      </c>
      <c r="G79" s="38">
        <v>6</v>
      </c>
      <c r="H79" s="30">
        <v>6</v>
      </c>
      <c r="I79" s="7" t="s">
        <v>21</v>
      </c>
      <c r="J79" s="30">
        <v>4</v>
      </c>
      <c r="K79" s="32">
        <v>6.6</v>
      </c>
      <c r="L79" s="67">
        <f t="shared" si="6"/>
        <v>6.359999999999999</v>
      </c>
      <c r="M79" s="25">
        <v>1.5</v>
      </c>
      <c r="N79" s="52">
        <f>SUM(L77:L79)/3</f>
        <v>6.364444444444445</v>
      </c>
      <c r="O79" s="25">
        <v>1.1</v>
      </c>
      <c r="P79" s="68"/>
      <c r="U79" s="84"/>
    </row>
    <row r="80" spans="1:21" s="24" customFormat="1" ht="12.75">
      <c r="A80" s="149"/>
      <c r="B80" s="277"/>
      <c r="C80" s="25"/>
      <c r="D80" s="26"/>
      <c r="E80" s="25"/>
      <c r="F80" s="25"/>
      <c r="G80" s="38"/>
      <c r="H80" s="30"/>
      <c r="I80" s="7" t="s">
        <v>21</v>
      </c>
      <c r="J80" s="30"/>
      <c r="K80" s="32"/>
      <c r="L80" s="67" t="e">
        <f t="shared" si="6"/>
        <v>#DIV/0!</v>
      </c>
      <c r="M80" s="25"/>
      <c r="N80" s="52"/>
      <c r="O80" s="25"/>
      <c r="P80" s="68"/>
      <c r="U80" s="84"/>
    </row>
    <row r="81" spans="1:21" s="24" customFormat="1" ht="12.75">
      <c r="A81" s="149" t="s">
        <v>29</v>
      </c>
      <c r="B81" s="31">
        <v>2005</v>
      </c>
      <c r="C81" s="25" t="s">
        <v>27</v>
      </c>
      <c r="D81" s="26">
        <v>38366</v>
      </c>
      <c r="E81" s="25" t="s">
        <v>132</v>
      </c>
      <c r="F81" s="25" t="s">
        <v>31</v>
      </c>
      <c r="G81" s="38">
        <v>6</v>
      </c>
      <c r="H81" s="30">
        <v>5</v>
      </c>
      <c r="I81" s="7" t="s">
        <v>21</v>
      </c>
      <c r="J81" s="30">
        <v>3.5</v>
      </c>
      <c r="K81" s="32">
        <v>6.6</v>
      </c>
      <c r="L81" s="67">
        <f t="shared" si="6"/>
        <v>6.352941176470588</v>
      </c>
      <c r="M81" s="25">
        <v>2</v>
      </c>
      <c r="N81" s="48">
        <v>6.3</v>
      </c>
      <c r="O81" s="25">
        <v>1.7</v>
      </c>
      <c r="P81" s="68"/>
      <c r="U81" s="84"/>
    </row>
    <row r="82" spans="1:21" s="24" customFormat="1" ht="12.75">
      <c r="A82" s="149" t="s">
        <v>29</v>
      </c>
      <c r="B82" s="31">
        <v>2005</v>
      </c>
      <c r="C82" s="25" t="s">
        <v>27</v>
      </c>
      <c r="D82" s="26">
        <v>38366</v>
      </c>
      <c r="E82" s="25" t="s">
        <v>132</v>
      </c>
      <c r="F82" s="25" t="s">
        <v>31</v>
      </c>
      <c r="G82" s="38">
        <v>6</v>
      </c>
      <c r="H82" s="30">
        <v>4</v>
      </c>
      <c r="I82" s="7" t="s">
        <v>21</v>
      </c>
      <c r="J82" s="30">
        <v>3.5</v>
      </c>
      <c r="K82" s="32">
        <v>6.6</v>
      </c>
      <c r="L82" s="67">
        <f aca="true" t="shared" si="7" ref="L82:L93">SUM(G82)+H82/(H82+J82)*(K82-G82)</f>
        <v>6.319999999999999</v>
      </c>
      <c r="M82" s="25">
        <v>2</v>
      </c>
      <c r="N82" s="52">
        <f>SUM(L81:L82)/2</f>
        <v>6.336470588235294</v>
      </c>
      <c r="O82" s="25">
        <v>1.7</v>
      </c>
      <c r="P82" s="68"/>
      <c r="U82" s="84"/>
    </row>
    <row r="83" spans="1:21" s="24" customFormat="1" ht="12.75">
      <c r="A83" s="149"/>
      <c r="B83" s="277"/>
      <c r="C83" s="25"/>
      <c r="D83" s="26"/>
      <c r="E83" s="25"/>
      <c r="F83" s="25"/>
      <c r="G83" s="38"/>
      <c r="H83" s="30"/>
      <c r="I83" s="7" t="s">
        <v>21</v>
      </c>
      <c r="J83" s="30"/>
      <c r="K83" s="32"/>
      <c r="L83" s="67" t="e">
        <f t="shared" si="7"/>
        <v>#DIV/0!</v>
      </c>
      <c r="M83" s="25"/>
      <c r="N83" s="52"/>
      <c r="O83" s="25"/>
      <c r="P83" s="68"/>
      <c r="U83" s="84"/>
    </row>
    <row r="84" spans="1:21" s="24" customFormat="1" ht="12.75">
      <c r="A84" s="149" t="s">
        <v>29</v>
      </c>
      <c r="B84" s="31">
        <v>2005</v>
      </c>
      <c r="C84" s="25" t="s">
        <v>27</v>
      </c>
      <c r="D84" s="26">
        <v>38374</v>
      </c>
      <c r="E84" s="25" t="s">
        <v>162</v>
      </c>
      <c r="F84" s="25" t="s">
        <v>31</v>
      </c>
      <c r="G84" s="38">
        <v>6</v>
      </c>
      <c r="H84" s="30">
        <v>5</v>
      </c>
      <c r="I84" s="7" t="s">
        <v>21</v>
      </c>
      <c r="J84" s="30">
        <v>2.5</v>
      </c>
      <c r="K84" s="32">
        <v>6.6</v>
      </c>
      <c r="L84" s="67">
        <f>SUM(G84)+H84/(H84+J84)*(K84-G84)</f>
        <v>6.3999999999999995</v>
      </c>
      <c r="M84" s="25">
        <v>1.5</v>
      </c>
      <c r="N84" s="48">
        <v>6.4</v>
      </c>
      <c r="O84" s="25" t="s">
        <v>137</v>
      </c>
      <c r="P84" s="68"/>
      <c r="U84" s="84"/>
    </row>
    <row r="85" spans="1:21" s="24" customFormat="1" ht="12.75">
      <c r="A85" s="149" t="s">
        <v>29</v>
      </c>
      <c r="B85" s="31">
        <v>2005</v>
      </c>
      <c r="C85" s="25" t="s">
        <v>27</v>
      </c>
      <c r="D85" s="26">
        <v>38374</v>
      </c>
      <c r="E85" s="25" t="s">
        <v>162</v>
      </c>
      <c r="F85" s="25" t="s">
        <v>31</v>
      </c>
      <c r="G85" s="38">
        <v>6</v>
      </c>
      <c r="H85" s="30">
        <v>6</v>
      </c>
      <c r="I85" s="7" t="s">
        <v>21</v>
      </c>
      <c r="J85" s="30">
        <v>3</v>
      </c>
      <c r="K85" s="32">
        <v>6.6</v>
      </c>
      <c r="L85" s="67">
        <f t="shared" si="7"/>
        <v>6.3999999999999995</v>
      </c>
      <c r="M85" s="25">
        <v>1.5</v>
      </c>
      <c r="N85" s="52">
        <f>SUM(L84:L85)/2</f>
        <v>6.3999999999999995</v>
      </c>
      <c r="O85" s="25" t="s">
        <v>137</v>
      </c>
      <c r="P85" s="68"/>
      <c r="U85" s="84"/>
    </row>
    <row r="86" spans="1:21" s="24" customFormat="1" ht="12.75">
      <c r="A86" s="149"/>
      <c r="B86" s="277"/>
      <c r="C86" s="25"/>
      <c r="D86" s="26"/>
      <c r="E86" s="25"/>
      <c r="F86" s="25"/>
      <c r="G86" s="38"/>
      <c r="H86" s="30"/>
      <c r="I86" s="7" t="s">
        <v>21</v>
      </c>
      <c r="J86" s="30"/>
      <c r="K86" s="32"/>
      <c r="L86" s="67" t="e">
        <f t="shared" si="7"/>
        <v>#DIV/0!</v>
      </c>
      <c r="M86" s="25"/>
      <c r="N86" s="52"/>
      <c r="O86" s="25"/>
      <c r="P86" s="68"/>
      <c r="U86" s="84"/>
    </row>
    <row r="87" spans="1:21" s="24" customFormat="1" ht="12.75">
      <c r="A87" s="149" t="s">
        <v>29</v>
      </c>
      <c r="B87" s="31">
        <v>2005</v>
      </c>
      <c r="C87" s="25" t="s">
        <v>27</v>
      </c>
      <c r="D87" s="26">
        <v>38381</v>
      </c>
      <c r="E87" s="25" t="s">
        <v>163</v>
      </c>
      <c r="F87" s="25" t="s">
        <v>31</v>
      </c>
      <c r="G87" s="38">
        <v>6</v>
      </c>
      <c r="H87" s="30">
        <v>5.5</v>
      </c>
      <c r="I87" s="7" t="s">
        <v>21</v>
      </c>
      <c r="J87" s="30">
        <v>1.5</v>
      </c>
      <c r="K87" s="32">
        <v>6.6</v>
      </c>
      <c r="L87" s="67">
        <f>SUM(G87)+H87/(H87+J87)*(K87-G87)</f>
        <v>6.4714285714285715</v>
      </c>
      <c r="M87" s="25">
        <v>1.5</v>
      </c>
      <c r="N87" s="48">
        <v>6.5</v>
      </c>
      <c r="O87" s="25">
        <v>1.6</v>
      </c>
      <c r="P87" s="68"/>
      <c r="U87" s="84"/>
    </row>
    <row r="88" spans="1:21" s="24" customFormat="1" ht="12.75">
      <c r="A88" s="149" t="s">
        <v>29</v>
      </c>
      <c r="B88" s="31">
        <v>2005</v>
      </c>
      <c r="C88" s="25" t="s">
        <v>27</v>
      </c>
      <c r="D88" s="26">
        <v>38381</v>
      </c>
      <c r="E88" s="25" t="s">
        <v>163</v>
      </c>
      <c r="F88" s="25" t="s">
        <v>31</v>
      </c>
      <c r="G88" s="38">
        <v>6</v>
      </c>
      <c r="H88" s="30">
        <v>6</v>
      </c>
      <c r="I88" s="7" t="s">
        <v>21</v>
      </c>
      <c r="J88" s="30">
        <v>1.7</v>
      </c>
      <c r="K88" s="32">
        <v>6.6</v>
      </c>
      <c r="L88" s="67">
        <f t="shared" si="7"/>
        <v>6.467532467532467</v>
      </c>
      <c r="M88" s="25">
        <v>1.5</v>
      </c>
      <c r="N88" s="52"/>
      <c r="O88" s="25">
        <v>1.6</v>
      </c>
      <c r="P88" s="68"/>
      <c r="U88" s="84"/>
    </row>
    <row r="89" spans="1:21" s="24" customFormat="1" ht="12.75">
      <c r="A89" s="149" t="s">
        <v>29</v>
      </c>
      <c r="B89" s="31">
        <v>2005</v>
      </c>
      <c r="C89" s="25" t="s">
        <v>27</v>
      </c>
      <c r="D89" s="26">
        <v>38381</v>
      </c>
      <c r="E89" s="25" t="s">
        <v>163</v>
      </c>
      <c r="F89" s="25" t="s">
        <v>31</v>
      </c>
      <c r="G89" s="38">
        <v>6</v>
      </c>
      <c r="H89" s="30">
        <v>6</v>
      </c>
      <c r="I89" s="7" t="s">
        <v>21</v>
      </c>
      <c r="J89" s="30">
        <v>2</v>
      </c>
      <c r="K89" s="32">
        <v>6.6</v>
      </c>
      <c r="L89" s="67">
        <f t="shared" si="7"/>
        <v>6.449999999999999</v>
      </c>
      <c r="M89" s="25">
        <v>1.5</v>
      </c>
      <c r="N89" s="52">
        <f>SUM(L87:L89)/3</f>
        <v>6.462987012987013</v>
      </c>
      <c r="O89" s="25">
        <v>1.6</v>
      </c>
      <c r="P89" s="68"/>
      <c r="U89" s="84"/>
    </row>
    <row r="90" spans="1:21" s="24" customFormat="1" ht="12.75">
      <c r="A90" s="149"/>
      <c r="B90" s="277"/>
      <c r="C90" s="25"/>
      <c r="D90" s="26"/>
      <c r="E90" s="25"/>
      <c r="F90" s="25"/>
      <c r="G90" s="38"/>
      <c r="H90" s="30"/>
      <c r="I90" s="7" t="s">
        <v>21</v>
      </c>
      <c r="J90" s="30"/>
      <c r="K90" s="32"/>
      <c r="L90" s="67" t="e">
        <f t="shared" si="7"/>
        <v>#DIV/0!</v>
      </c>
      <c r="M90" s="25"/>
      <c r="N90" s="52"/>
      <c r="O90" s="25"/>
      <c r="P90" s="68"/>
      <c r="U90" s="84"/>
    </row>
    <row r="91" spans="1:21" s="24" customFormat="1" ht="12.75">
      <c r="A91" s="149" t="s">
        <v>29</v>
      </c>
      <c r="B91" s="31">
        <v>2005</v>
      </c>
      <c r="C91" s="25" t="s">
        <v>27</v>
      </c>
      <c r="D91" s="26">
        <v>38384</v>
      </c>
      <c r="E91" s="25" t="s">
        <v>167</v>
      </c>
      <c r="F91" s="25" t="s">
        <v>31</v>
      </c>
      <c r="G91" s="38">
        <v>6.6</v>
      </c>
      <c r="H91" s="30">
        <v>1.5</v>
      </c>
      <c r="I91" s="7" t="s">
        <v>21</v>
      </c>
      <c r="J91" s="30">
        <v>4</v>
      </c>
      <c r="K91" s="32">
        <v>7.1</v>
      </c>
      <c r="L91" s="67">
        <f>SUM(G91)+H91/(H91+J91)*(K91-G91)</f>
        <v>6.736363636363636</v>
      </c>
      <c r="M91" s="25">
        <v>2</v>
      </c>
      <c r="N91" s="48">
        <v>6.7</v>
      </c>
      <c r="O91" s="25">
        <v>1.2</v>
      </c>
      <c r="P91" s="68"/>
      <c r="U91" s="84"/>
    </row>
    <row r="92" spans="1:21" s="24" customFormat="1" ht="12.75">
      <c r="A92" s="149" t="s">
        <v>29</v>
      </c>
      <c r="B92" s="31">
        <v>2005</v>
      </c>
      <c r="C92" s="25" t="s">
        <v>27</v>
      </c>
      <c r="D92" s="26">
        <v>38384</v>
      </c>
      <c r="E92" s="25" t="s">
        <v>167</v>
      </c>
      <c r="F92" s="25" t="s">
        <v>31</v>
      </c>
      <c r="G92" s="38">
        <v>6.6</v>
      </c>
      <c r="H92" s="30">
        <v>2</v>
      </c>
      <c r="I92" s="7" t="s">
        <v>21</v>
      </c>
      <c r="J92" s="30">
        <v>4</v>
      </c>
      <c r="K92" s="32">
        <v>7.1</v>
      </c>
      <c r="L92" s="67">
        <f t="shared" si="7"/>
        <v>6.766666666666667</v>
      </c>
      <c r="M92" s="25">
        <v>2</v>
      </c>
      <c r="N92" s="52"/>
      <c r="O92" s="25">
        <v>1.2</v>
      </c>
      <c r="P92" s="68"/>
      <c r="U92" s="84"/>
    </row>
    <row r="93" spans="1:21" s="24" customFormat="1" ht="12.75">
      <c r="A93" s="149" t="s">
        <v>29</v>
      </c>
      <c r="B93" s="31">
        <v>2005</v>
      </c>
      <c r="C93" s="25" t="s">
        <v>27</v>
      </c>
      <c r="D93" s="26">
        <v>38384</v>
      </c>
      <c r="E93" s="25" t="s">
        <v>167</v>
      </c>
      <c r="F93" s="25" t="s">
        <v>31</v>
      </c>
      <c r="G93" s="38">
        <v>6.6</v>
      </c>
      <c r="H93" s="30">
        <v>1</v>
      </c>
      <c r="I93" s="7" t="s">
        <v>21</v>
      </c>
      <c r="J93" s="30">
        <v>4</v>
      </c>
      <c r="K93" s="32">
        <v>7.1</v>
      </c>
      <c r="L93" s="67">
        <f t="shared" si="7"/>
        <v>6.699999999999999</v>
      </c>
      <c r="M93" s="25">
        <v>2</v>
      </c>
      <c r="N93" s="52">
        <f>SUM(L91:L93)/3</f>
        <v>6.734343434343434</v>
      </c>
      <c r="O93" s="25">
        <v>1.2</v>
      </c>
      <c r="P93" s="68"/>
      <c r="U93" s="84"/>
    </row>
    <row r="94" spans="1:21" s="24" customFormat="1" ht="12.75">
      <c r="A94" s="149"/>
      <c r="B94" s="277"/>
      <c r="C94" s="25"/>
      <c r="D94" s="26"/>
      <c r="E94" s="25"/>
      <c r="F94" s="25"/>
      <c r="G94" s="38"/>
      <c r="H94" s="30"/>
      <c r="I94" s="7" t="s">
        <v>21</v>
      </c>
      <c r="J94" s="30"/>
      <c r="K94" s="32"/>
      <c r="L94" s="67" t="e">
        <f aca="true" t="shared" si="8" ref="L94:L106">SUM(G94)+H94/(H94+J94)*(K94-G94)</f>
        <v>#DIV/0!</v>
      </c>
      <c r="M94" s="25"/>
      <c r="N94" s="52"/>
      <c r="O94" s="25"/>
      <c r="P94" s="68"/>
      <c r="U94" s="84"/>
    </row>
    <row r="95" spans="1:21" s="24" customFormat="1" ht="12.75">
      <c r="A95" s="149" t="s">
        <v>29</v>
      </c>
      <c r="B95" s="31">
        <v>2005</v>
      </c>
      <c r="C95" s="25" t="s">
        <v>27</v>
      </c>
      <c r="D95" s="26">
        <v>38393</v>
      </c>
      <c r="E95" s="25" t="s">
        <v>169</v>
      </c>
      <c r="F95" s="25" t="s">
        <v>31</v>
      </c>
      <c r="G95" s="38">
        <v>6.6</v>
      </c>
      <c r="H95" s="30">
        <v>4</v>
      </c>
      <c r="I95" s="7" t="s">
        <v>21</v>
      </c>
      <c r="J95" s="30">
        <v>5</v>
      </c>
      <c r="K95" s="32">
        <v>7.6</v>
      </c>
      <c r="L95" s="67">
        <f t="shared" si="8"/>
        <v>7.044444444444444</v>
      </c>
      <c r="M95" s="25">
        <v>2</v>
      </c>
      <c r="N95" s="48">
        <v>7</v>
      </c>
      <c r="O95" s="25">
        <v>1.7</v>
      </c>
      <c r="P95" s="68"/>
      <c r="U95" s="84"/>
    </row>
    <row r="96" spans="1:21" s="24" customFormat="1" ht="12.75">
      <c r="A96" s="149"/>
      <c r="B96" s="277"/>
      <c r="C96" s="25"/>
      <c r="D96" s="26"/>
      <c r="E96" s="25"/>
      <c r="F96" s="25"/>
      <c r="G96" s="38"/>
      <c r="H96" s="30"/>
      <c r="I96" s="7" t="s">
        <v>21</v>
      </c>
      <c r="J96" s="30"/>
      <c r="K96" s="32"/>
      <c r="L96" s="67" t="e">
        <f t="shared" si="8"/>
        <v>#DIV/0!</v>
      </c>
      <c r="M96" s="25"/>
      <c r="N96" s="52"/>
      <c r="O96" s="25"/>
      <c r="P96" s="68"/>
      <c r="U96" s="84"/>
    </row>
    <row r="97" spans="1:21" s="24" customFormat="1" ht="12.75">
      <c r="A97" s="149" t="s">
        <v>29</v>
      </c>
      <c r="B97" s="31">
        <v>2005</v>
      </c>
      <c r="C97" s="25" t="s">
        <v>27</v>
      </c>
      <c r="D97" s="26">
        <v>38397</v>
      </c>
      <c r="E97" s="25" t="s">
        <v>171</v>
      </c>
      <c r="F97" s="25" t="s">
        <v>31</v>
      </c>
      <c r="G97" s="38">
        <v>6.6</v>
      </c>
      <c r="H97" s="30">
        <v>5</v>
      </c>
      <c r="I97" s="7" t="s">
        <v>21</v>
      </c>
      <c r="J97" s="30">
        <v>2</v>
      </c>
      <c r="K97" s="32">
        <v>7.1</v>
      </c>
      <c r="L97" s="67">
        <f t="shared" si="8"/>
        <v>6.957142857142856</v>
      </c>
      <c r="M97" s="25">
        <v>2</v>
      </c>
      <c r="N97" s="48">
        <v>7</v>
      </c>
      <c r="O97" s="25">
        <v>1.5</v>
      </c>
      <c r="P97" s="68"/>
      <c r="U97" s="84"/>
    </row>
    <row r="98" spans="1:21" s="24" customFormat="1" ht="12.75">
      <c r="A98" s="149"/>
      <c r="B98" s="277"/>
      <c r="C98" s="25"/>
      <c r="D98" s="26"/>
      <c r="E98" s="25"/>
      <c r="F98" s="25"/>
      <c r="G98" s="38"/>
      <c r="H98" s="30"/>
      <c r="I98" s="7" t="s">
        <v>21</v>
      </c>
      <c r="J98" s="30"/>
      <c r="K98" s="32"/>
      <c r="L98" s="67" t="e">
        <f t="shared" si="8"/>
        <v>#DIV/0!</v>
      </c>
      <c r="M98" s="25"/>
      <c r="N98" s="52"/>
      <c r="O98" s="25"/>
      <c r="P98" s="68"/>
      <c r="U98" s="84"/>
    </row>
    <row r="99" spans="1:21" s="24" customFormat="1" ht="12.75">
      <c r="A99" s="149" t="s">
        <v>29</v>
      </c>
      <c r="B99" s="31">
        <v>2005</v>
      </c>
      <c r="C99" s="25" t="s">
        <v>27</v>
      </c>
      <c r="D99" s="26">
        <v>38400</v>
      </c>
      <c r="E99" s="25" t="s">
        <v>173</v>
      </c>
      <c r="F99" s="25" t="s">
        <v>31</v>
      </c>
      <c r="G99" s="38">
        <v>7.1</v>
      </c>
      <c r="H99" s="30">
        <v>3.5</v>
      </c>
      <c r="I99" s="7" t="s">
        <v>21</v>
      </c>
      <c r="J99" s="30">
        <v>5</v>
      </c>
      <c r="K99" s="32">
        <v>7.6</v>
      </c>
      <c r="L99" s="67">
        <f t="shared" si="8"/>
        <v>7.305882352941176</v>
      </c>
      <c r="M99" s="25">
        <v>2</v>
      </c>
      <c r="N99" s="48">
        <v>7.3</v>
      </c>
      <c r="O99" s="25" t="s">
        <v>131</v>
      </c>
      <c r="P99" s="68"/>
      <c r="U99" s="84"/>
    </row>
    <row r="100" spans="1:21" s="24" customFormat="1" ht="12.75">
      <c r="A100" s="149"/>
      <c r="B100" s="277"/>
      <c r="C100" s="25"/>
      <c r="D100" s="26"/>
      <c r="E100" s="25"/>
      <c r="F100" s="25"/>
      <c r="G100" s="38"/>
      <c r="H100" s="30"/>
      <c r="I100" s="7" t="s">
        <v>21</v>
      </c>
      <c r="J100" s="30"/>
      <c r="K100" s="32"/>
      <c r="L100" s="67" t="e">
        <f t="shared" si="8"/>
        <v>#DIV/0!</v>
      </c>
      <c r="M100" s="25"/>
      <c r="N100" s="52"/>
      <c r="O100" s="25"/>
      <c r="P100" s="68"/>
      <c r="U100" s="84"/>
    </row>
    <row r="101" spans="1:21" s="24" customFormat="1" ht="12.75">
      <c r="A101" s="149" t="s">
        <v>29</v>
      </c>
      <c r="B101" s="31">
        <v>2005</v>
      </c>
      <c r="C101" s="25" t="s">
        <v>27</v>
      </c>
      <c r="D101" s="26">
        <v>38402</v>
      </c>
      <c r="E101" s="25" t="s">
        <v>177</v>
      </c>
      <c r="F101" s="25" t="s">
        <v>31</v>
      </c>
      <c r="G101" s="38">
        <v>7.1</v>
      </c>
      <c r="H101" s="30">
        <v>4</v>
      </c>
      <c r="I101" s="7" t="s">
        <v>21</v>
      </c>
      <c r="J101" s="30">
        <v>3</v>
      </c>
      <c r="K101" s="32">
        <v>7.6</v>
      </c>
      <c r="L101" s="67">
        <f t="shared" si="8"/>
        <v>7.385714285714285</v>
      </c>
      <c r="M101" s="25">
        <v>2</v>
      </c>
      <c r="N101" s="48">
        <v>7.4</v>
      </c>
      <c r="O101" s="25" t="s">
        <v>137</v>
      </c>
      <c r="P101" s="68"/>
      <c r="U101" s="84"/>
    </row>
    <row r="102" spans="1:21" s="24" customFormat="1" ht="12.75">
      <c r="A102" s="149" t="s">
        <v>29</v>
      </c>
      <c r="B102" s="31">
        <v>2005</v>
      </c>
      <c r="C102" s="25" t="s">
        <v>27</v>
      </c>
      <c r="D102" s="26">
        <v>38402</v>
      </c>
      <c r="E102" s="25" t="s">
        <v>177</v>
      </c>
      <c r="F102" s="25" t="s">
        <v>31</v>
      </c>
      <c r="G102" s="38">
        <v>7.1</v>
      </c>
      <c r="H102" s="30">
        <v>4</v>
      </c>
      <c r="I102" s="7" t="s">
        <v>21</v>
      </c>
      <c r="J102" s="30">
        <v>3.3</v>
      </c>
      <c r="K102" s="32">
        <v>7.6</v>
      </c>
      <c r="L102" s="67">
        <f t="shared" si="8"/>
        <v>7.373972602739726</v>
      </c>
      <c r="M102" s="25">
        <v>2</v>
      </c>
      <c r="N102" s="52">
        <f>SUM(L101:L102)/2</f>
        <v>7.3798434442270056</v>
      </c>
      <c r="O102" s="25" t="s">
        <v>137</v>
      </c>
      <c r="P102" s="68"/>
      <c r="U102" s="84"/>
    </row>
    <row r="103" spans="1:21" s="24" customFormat="1" ht="12.75">
      <c r="A103" s="149"/>
      <c r="B103" s="277"/>
      <c r="C103" s="25"/>
      <c r="D103" s="26"/>
      <c r="E103" s="25"/>
      <c r="F103" s="25"/>
      <c r="G103" s="38"/>
      <c r="H103" s="30"/>
      <c r="I103" s="7" t="s">
        <v>21</v>
      </c>
      <c r="J103" s="30"/>
      <c r="K103" s="32"/>
      <c r="L103" s="67" t="e">
        <f t="shared" si="8"/>
        <v>#DIV/0!</v>
      </c>
      <c r="M103" s="25"/>
      <c r="N103" s="52"/>
      <c r="O103" s="25"/>
      <c r="P103" s="68"/>
      <c r="U103" s="84"/>
    </row>
    <row r="104" spans="1:21" s="24" customFormat="1" ht="12.75">
      <c r="A104" s="149" t="s">
        <v>29</v>
      </c>
      <c r="B104" s="31">
        <v>2005</v>
      </c>
      <c r="C104" s="25" t="s">
        <v>27</v>
      </c>
      <c r="D104" s="26">
        <v>38409</v>
      </c>
      <c r="E104" s="25" t="s">
        <v>179</v>
      </c>
      <c r="F104" s="25" t="s">
        <v>31</v>
      </c>
      <c r="G104" s="38">
        <v>7.1</v>
      </c>
      <c r="H104" s="30">
        <v>5.5</v>
      </c>
      <c r="I104" s="7" t="s">
        <v>21</v>
      </c>
      <c r="J104" s="30">
        <v>3.5</v>
      </c>
      <c r="K104" s="32">
        <v>7.6</v>
      </c>
      <c r="L104" s="67">
        <f t="shared" si="8"/>
        <v>7.405555555555555</v>
      </c>
      <c r="M104" s="25">
        <v>1.5</v>
      </c>
      <c r="N104" s="48">
        <v>7.4</v>
      </c>
      <c r="O104" s="25" t="s">
        <v>180</v>
      </c>
      <c r="P104" s="68"/>
      <c r="U104" s="84"/>
    </row>
    <row r="105" spans="1:21" s="24" customFormat="1" ht="12.75">
      <c r="A105" s="149" t="s">
        <v>29</v>
      </c>
      <c r="B105" s="31">
        <v>2005</v>
      </c>
      <c r="C105" s="25" t="s">
        <v>27</v>
      </c>
      <c r="D105" s="26">
        <v>38409</v>
      </c>
      <c r="E105" s="25" t="s">
        <v>179</v>
      </c>
      <c r="F105" s="25" t="s">
        <v>31</v>
      </c>
      <c r="G105" s="38">
        <v>7.1</v>
      </c>
      <c r="H105" s="30">
        <v>6</v>
      </c>
      <c r="I105" s="7" t="s">
        <v>21</v>
      </c>
      <c r="J105" s="30">
        <v>3.2</v>
      </c>
      <c r="K105" s="32">
        <v>7.6</v>
      </c>
      <c r="L105" s="67">
        <f t="shared" si="8"/>
        <v>7.426086956521739</v>
      </c>
      <c r="M105" s="25">
        <v>1.5</v>
      </c>
      <c r="N105" s="52"/>
      <c r="O105" s="25" t="s">
        <v>180</v>
      </c>
      <c r="P105" s="68"/>
      <c r="U105" s="84"/>
    </row>
    <row r="106" spans="1:21" s="24" customFormat="1" ht="12.75">
      <c r="A106" s="149" t="s">
        <v>29</v>
      </c>
      <c r="B106" s="31">
        <v>2005</v>
      </c>
      <c r="C106" s="25" t="s">
        <v>27</v>
      </c>
      <c r="D106" s="26">
        <v>38409</v>
      </c>
      <c r="E106" s="25" t="s">
        <v>179</v>
      </c>
      <c r="F106" s="25" t="s">
        <v>31</v>
      </c>
      <c r="G106" s="38">
        <v>7.1</v>
      </c>
      <c r="H106" s="30">
        <v>6</v>
      </c>
      <c r="I106" s="7" t="s">
        <v>21</v>
      </c>
      <c r="J106" s="30">
        <v>3</v>
      </c>
      <c r="K106" s="32">
        <v>7.6</v>
      </c>
      <c r="L106" s="67">
        <f t="shared" si="8"/>
        <v>7.433333333333333</v>
      </c>
      <c r="M106" s="25">
        <v>1.5</v>
      </c>
      <c r="N106" s="52">
        <f>SUM(L104:L106)/3</f>
        <v>7.421658615136876</v>
      </c>
      <c r="O106" s="25" t="s">
        <v>180</v>
      </c>
      <c r="P106" s="68"/>
      <c r="U106" s="84"/>
    </row>
    <row r="107" spans="1:21" s="24" customFormat="1" ht="12.75">
      <c r="A107" s="149"/>
      <c r="B107" s="277"/>
      <c r="C107" s="25"/>
      <c r="D107" s="26"/>
      <c r="E107" s="25"/>
      <c r="F107" s="25"/>
      <c r="G107" s="38"/>
      <c r="H107" s="30"/>
      <c r="I107" s="7" t="s">
        <v>21</v>
      </c>
      <c r="J107" s="30"/>
      <c r="K107" s="32"/>
      <c r="L107" s="67" t="e">
        <f aca="true" t="shared" si="9" ref="L107:L117">SUM(G107)+H107/(H107+J107)*(K107-G107)</f>
        <v>#DIV/0!</v>
      </c>
      <c r="M107" s="25"/>
      <c r="N107" s="52"/>
      <c r="O107" s="25"/>
      <c r="P107" s="68"/>
      <c r="U107" s="84"/>
    </row>
    <row r="108" spans="1:21" s="24" customFormat="1" ht="12.75">
      <c r="A108" s="149" t="s">
        <v>29</v>
      </c>
      <c r="B108" s="31">
        <v>2005</v>
      </c>
      <c r="C108" s="25" t="s">
        <v>27</v>
      </c>
      <c r="D108" s="26">
        <v>38417</v>
      </c>
      <c r="E108" s="25" t="s">
        <v>181</v>
      </c>
      <c r="F108" s="25" t="s">
        <v>31</v>
      </c>
      <c r="G108" s="38">
        <v>7.6</v>
      </c>
      <c r="H108" s="30">
        <v>2</v>
      </c>
      <c r="I108" s="7" t="s">
        <v>21</v>
      </c>
      <c r="J108" s="30">
        <v>4</v>
      </c>
      <c r="K108" s="32">
        <v>8</v>
      </c>
      <c r="L108" s="67">
        <f t="shared" si="9"/>
        <v>7.733333333333333</v>
      </c>
      <c r="M108" s="25">
        <v>1.5</v>
      </c>
      <c r="N108" s="48">
        <v>7.7</v>
      </c>
      <c r="O108" s="25">
        <v>1.4</v>
      </c>
      <c r="P108" s="68"/>
      <c r="U108" s="84"/>
    </row>
    <row r="109" spans="1:21" s="24" customFormat="1" ht="12.75">
      <c r="A109" s="149" t="s">
        <v>29</v>
      </c>
      <c r="B109" s="31">
        <v>2005</v>
      </c>
      <c r="C109" s="25" t="s">
        <v>27</v>
      </c>
      <c r="D109" s="26">
        <v>38417</v>
      </c>
      <c r="E109" s="25" t="s">
        <v>181</v>
      </c>
      <c r="F109" s="25" t="s">
        <v>31</v>
      </c>
      <c r="G109" s="38">
        <v>7.6</v>
      </c>
      <c r="H109" s="30">
        <v>2.5</v>
      </c>
      <c r="I109" s="7" t="s">
        <v>21</v>
      </c>
      <c r="J109" s="30">
        <v>4.5</v>
      </c>
      <c r="K109" s="32">
        <v>8</v>
      </c>
      <c r="L109" s="67">
        <f t="shared" si="9"/>
        <v>7.742857142857143</v>
      </c>
      <c r="M109" s="25">
        <v>1.5</v>
      </c>
      <c r="N109" s="52">
        <f>SUM(L108:L109)/2</f>
        <v>7.738095238095238</v>
      </c>
      <c r="O109" s="25">
        <v>1.4</v>
      </c>
      <c r="P109" s="68"/>
      <c r="U109" s="84"/>
    </row>
    <row r="110" spans="1:21" s="24" customFormat="1" ht="12.75">
      <c r="A110" s="149"/>
      <c r="B110" s="277"/>
      <c r="C110" s="25"/>
      <c r="D110" s="26"/>
      <c r="E110" s="25"/>
      <c r="F110" s="25"/>
      <c r="G110" s="38"/>
      <c r="H110" s="30"/>
      <c r="I110" s="7" t="s">
        <v>21</v>
      </c>
      <c r="J110" s="30"/>
      <c r="K110" s="32"/>
      <c r="L110" s="67" t="e">
        <f t="shared" si="9"/>
        <v>#DIV/0!</v>
      </c>
      <c r="M110" s="25"/>
      <c r="N110" s="52"/>
      <c r="O110" s="25"/>
      <c r="P110" s="68"/>
      <c r="U110" s="84"/>
    </row>
    <row r="111" spans="1:21" s="24" customFormat="1" ht="12.75">
      <c r="A111" s="149" t="s">
        <v>29</v>
      </c>
      <c r="B111" s="31">
        <v>2005</v>
      </c>
      <c r="C111" s="25" t="s">
        <v>27</v>
      </c>
      <c r="D111" s="26">
        <v>38419</v>
      </c>
      <c r="E111" s="25" t="s">
        <v>86</v>
      </c>
      <c r="F111" s="25" t="s">
        <v>31</v>
      </c>
      <c r="G111" s="38">
        <v>7.6</v>
      </c>
      <c r="H111" s="30">
        <v>3</v>
      </c>
      <c r="I111" s="7" t="s">
        <v>21</v>
      </c>
      <c r="J111" s="30">
        <v>4.5</v>
      </c>
      <c r="K111" s="32">
        <v>8</v>
      </c>
      <c r="L111" s="67">
        <f t="shared" si="9"/>
        <v>7.76</v>
      </c>
      <c r="M111" s="25">
        <v>2</v>
      </c>
      <c r="N111" s="48">
        <v>7.8</v>
      </c>
      <c r="O111" s="25">
        <v>1.2</v>
      </c>
      <c r="P111" s="68"/>
      <c r="U111" s="84"/>
    </row>
    <row r="112" spans="1:21" s="24" customFormat="1" ht="12.75">
      <c r="A112" s="149"/>
      <c r="B112" s="277"/>
      <c r="C112" s="25"/>
      <c r="D112" s="26"/>
      <c r="E112" s="25"/>
      <c r="F112" s="25"/>
      <c r="G112" s="38"/>
      <c r="H112" s="30"/>
      <c r="I112" s="7" t="s">
        <v>21</v>
      </c>
      <c r="J112" s="30"/>
      <c r="K112" s="32"/>
      <c r="L112" s="67" t="e">
        <f t="shared" si="9"/>
        <v>#DIV/0!</v>
      </c>
      <c r="M112" s="25"/>
      <c r="N112" s="48"/>
      <c r="O112" s="25"/>
      <c r="P112" s="68"/>
      <c r="U112" s="84"/>
    </row>
    <row r="113" spans="1:21" s="24" customFormat="1" ht="12.75">
      <c r="A113" s="149" t="s">
        <v>29</v>
      </c>
      <c r="B113" s="31">
        <v>2005</v>
      </c>
      <c r="C113" s="25" t="s">
        <v>27</v>
      </c>
      <c r="D113" s="26">
        <v>38423</v>
      </c>
      <c r="E113" s="25" t="s">
        <v>183</v>
      </c>
      <c r="F113" s="25" t="s">
        <v>31</v>
      </c>
      <c r="G113" s="38">
        <v>7.6</v>
      </c>
      <c r="H113" s="30">
        <v>4</v>
      </c>
      <c r="I113" s="7" t="s">
        <v>21</v>
      </c>
      <c r="J113" s="30">
        <v>2.5</v>
      </c>
      <c r="K113" s="32">
        <v>8</v>
      </c>
      <c r="L113" s="67">
        <f t="shared" si="9"/>
        <v>7.846153846153846</v>
      </c>
      <c r="M113" s="25">
        <v>2</v>
      </c>
      <c r="N113" s="48">
        <v>7.9</v>
      </c>
      <c r="O113" s="25">
        <v>0.8</v>
      </c>
      <c r="P113" s="68"/>
      <c r="U113" s="84"/>
    </row>
    <row r="114" spans="1:21" s="24" customFormat="1" ht="12.75">
      <c r="A114" s="149" t="s">
        <v>29</v>
      </c>
      <c r="B114" s="31">
        <v>2005</v>
      </c>
      <c r="C114" s="25" t="s">
        <v>27</v>
      </c>
      <c r="D114" s="26">
        <v>38423</v>
      </c>
      <c r="E114" s="25" t="s">
        <v>183</v>
      </c>
      <c r="F114" s="25" t="s">
        <v>31</v>
      </c>
      <c r="G114" s="38">
        <v>7.6</v>
      </c>
      <c r="H114" s="30">
        <v>4.5</v>
      </c>
      <c r="I114" s="7" t="s">
        <v>21</v>
      </c>
      <c r="J114" s="30">
        <v>2</v>
      </c>
      <c r="K114" s="32">
        <v>8</v>
      </c>
      <c r="L114" s="67">
        <f t="shared" si="9"/>
        <v>7.8769230769230765</v>
      </c>
      <c r="M114" s="25">
        <v>2</v>
      </c>
      <c r="N114" s="52">
        <f>SUM(L113:L114)/2</f>
        <v>7.861538461538461</v>
      </c>
      <c r="O114" s="25">
        <v>0.8</v>
      </c>
      <c r="P114" s="68"/>
      <c r="U114" s="84"/>
    </row>
    <row r="115" spans="1:21" s="24" customFormat="1" ht="12.75">
      <c r="A115" s="149"/>
      <c r="B115" s="277"/>
      <c r="C115" s="25"/>
      <c r="D115" s="26"/>
      <c r="E115" s="25"/>
      <c r="F115" s="25"/>
      <c r="G115" s="38"/>
      <c r="H115" s="30"/>
      <c r="I115" s="7" t="s">
        <v>21</v>
      </c>
      <c r="J115" s="30"/>
      <c r="K115" s="32"/>
      <c r="L115" s="67" t="e">
        <f t="shared" si="9"/>
        <v>#DIV/0!</v>
      </c>
      <c r="M115" s="25"/>
      <c r="N115" s="48"/>
      <c r="O115" s="25"/>
      <c r="P115" s="68"/>
      <c r="U115" s="84"/>
    </row>
    <row r="116" spans="1:21" s="24" customFormat="1" ht="12.75">
      <c r="A116" s="149" t="s">
        <v>29</v>
      </c>
      <c r="B116" s="31">
        <v>2005</v>
      </c>
      <c r="C116" s="25" t="s">
        <v>27</v>
      </c>
      <c r="D116" s="26">
        <v>38429</v>
      </c>
      <c r="E116" s="25" t="s">
        <v>184</v>
      </c>
      <c r="F116" s="25" t="s">
        <v>31</v>
      </c>
      <c r="G116" s="38">
        <v>8</v>
      </c>
      <c r="H116" s="30">
        <v>3</v>
      </c>
      <c r="I116" s="7" t="s">
        <v>21</v>
      </c>
      <c r="J116" s="30">
        <v>4</v>
      </c>
      <c r="K116" s="32">
        <v>8.6</v>
      </c>
      <c r="L116" s="67">
        <f t="shared" si="9"/>
        <v>8.257142857142856</v>
      </c>
      <c r="M116" s="25">
        <v>2</v>
      </c>
      <c r="N116" s="48">
        <v>8.3</v>
      </c>
      <c r="O116" s="25">
        <v>1.3</v>
      </c>
      <c r="P116" s="68"/>
      <c r="U116" s="84"/>
    </row>
    <row r="117" spans="1:21" s="24" customFormat="1" ht="12.75">
      <c r="A117" s="149" t="s">
        <v>29</v>
      </c>
      <c r="B117" s="31">
        <v>2005</v>
      </c>
      <c r="C117" s="25" t="s">
        <v>27</v>
      </c>
      <c r="D117" s="26">
        <v>38429</v>
      </c>
      <c r="E117" s="25" t="s">
        <v>184</v>
      </c>
      <c r="F117" s="25" t="s">
        <v>31</v>
      </c>
      <c r="G117" s="38">
        <v>8</v>
      </c>
      <c r="H117" s="30">
        <v>3</v>
      </c>
      <c r="I117" s="7" t="s">
        <v>21</v>
      </c>
      <c r="J117" s="30">
        <v>0.5</v>
      </c>
      <c r="K117" s="32">
        <v>8.3</v>
      </c>
      <c r="L117" s="67">
        <f t="shared" si="9"/>
        <v>8.257142857142858</v>
      </c>
      <c r="M117" s="25">
        <v>2</v>
      </c>
      <c r="N117" s="52">
        <f>SUM(L116:L117)/2</f>
        <v>8.257142857142856</v>
      </c>
      <c r="O117" s="25">
        <v>1.3</v>
      </c>
      <c r="P117" s="68"/>
      <c r="U117" s="84"/>
    </row>
    <row r="118" spans="1:21" s="24" customFormat="1" ht="12.75">
      <c r="A118" s="149"/>
      <c r="B118" s="277"/>
      <c r="C118" s="25"/>
      <c r="D118" s="26"/>
      <c r="E118" s="25"/>
      <c r="F118" s="25"/>
      <c r="G118" s="38"/>
      <c r="H118" s="30"/>
      <c r="I118" s="7" t="s">
        <v>21</v>
      </c>
      <c r="J118" s="30"/>
      <c r="K118" s="32"/>
      <c r="L118" s="67" t="e">
        <f>SUM(G118)+H118/(H118+J118)*(K118-G118)</f>
        <v>#DIV/0!</v>
      </c>
      <c r="M118" s="25"/>
      <c r="N118" s="52"/>
      <c r="O118" s="25"/>
      <c r="P118" s="68"/>
      <c r="U118" s="84"/>
    </row>
    <row r="119" spans="1:21" s="24" customFormat="1" ht="12.75">
      <c r="A119" s="149" t="s">
        <v>29</v>
      </c>
      <c r="B119" s="31">
        <v>2005</v>
      </c>
      <c r="C119" s="25" t="s">
        <v>188</v>
      </c>
      <c r="D119" s="26">
        <v>38435</v>
      </c>
      <c r="E119" s="25" t="s">
        <v>191</v>
      </c>
      <c r="F119" s="25" t="s">
        <v>31</v>
      </c>
      <c r="G119" s="38">
        <v>8.3</v>
      </c>
      <c r="H119" s="30">
        <v>2.5</v>
      </c>
      <c r="I119" s="7" t="s">
        <v>21</v>
      </c>
      <c r="J119" s="30">
        <v>5</v>
      </c>
      <c r="K119" s="32">
        <v>8.9</v>
      </c>
      <c r="L119" s="67">
        <f>SUM(G119)+H119/(H119+J119)*(K119-G119)</f>
        <v>8.5</v>
      </c>
      <c r="M119" s="25">
        <v>1.5</v>
      </c>
      <c r="N119" s="48">
        <v>8.5</v>
      </c>
      <c r="O119" s="25">
        <v>1.8</v>
      </c>
      <c r="P119" s="68"/>
      <c r="U119" s="84"/>
    </row>
    <row r="120" spans="1:21" s="24" customFormat="1" ht="12.75">
      <c r="A120" s="149" t="s">
        <v>29</v>
      </c>
      <c r="B120" s="31">
        <v>2005</v>
      </c>
      <c r="C120" s="25" t="s">
        <v>188</v>
      </c>
      <c r="D120" s="26">
        <v>38435</v>
      </c>
      <c r="E120" s="25" t="s">
        <v>191</v>
      </c>
      <c r="F120" s="25" t="s">
        <v>31</v>
      </c>
      <c r="G120" s="38">
        <v>8.3</v>
      </c>
      <c r="H120" s="30">
        <v>2</v>
      </c>
      <c r="I120" s="7" t="s">
        <v>21</v>
      </c>
      <c r="J120" s="30">
        <v>5</v>
      </c>
      <c r="K120" s="32">
        <v>8.9</v>
      </c>
      <c r="L120" s="67">
        <f>SUM(G120)+H120/(H120+J120)*(K120-G120)</f>
        <v>8.471428571428572</v>
      </c>
      <c r="M120" s="25">
        <v>1.5</v>
      </c>
      <c r="N120" s="52">
        <f>SUM(L119:L120)/2</f>
        <v>8.485714285714286</v>
      </c>
      <c r="O120" s="25">
        <v>1.8</v>
      </c>
      <c r="P120" s="68"/>
      <c r="U120" s="84"/>
    </row>
    <row r="121" spans="1:21" s="24" customFormat="1" ht="12.75">
      <c r="A121" s="149"/>
      <c r="B121" s="277"/>
      <c r="C121" s="25"/>
      <c r="D121" s="26"/>
      <c r="E121" s="25"/>
      <c r="F121" s="25"/>
      <c r="G121" s="38"/>
      <c r="H121" s="30"/>
      <c r="I121" s="7" t="s">
        <v>21</v>
      </c>
      <c r="J121" s="30"/>
      <c r="K121" s="32"/>
      <c r="L121" s="67" t="e">
        <f>SUM(G121)+H121/(H121+J121)*(K121-G121)</f>
        <v>#DIV/0!</v>
      </c>
      <c r="M121" s="25"/>
      <c r="N121" s="52"/>
      <c r="O121" s="25"/>
      <c r="P121" s="68"/>
      <c r="U121" s="84"/>
    </row>
    <row r="122" spans="1:21" s="24" customFormat="1" ht="12.75">
      <c r="A122" s="149" t="s">
        <v>29</v>
      </c>
      <c r="B122" s="31">
        <v>2005</v>
      </c>
      <c r="C122" s="25" t="s">
        <v>188</v>
      </c>
      <c r="D122" s="26">
        <v>38437</v>
      </c>
      <c r="E122" s="25" t="s">
        <v>192</v>
      </c>
      <c r="F122" s="25" t="s">
        <v>31</v>
      </c>
      <c r="G122" s="38">
        <v>8.3</v>
      </c>
      <c r="H122" s="30">
        <v>2.8</v>
      </c>
      <c r="I122" s="7" t="s">
        <v>21</v>
      </c>
      <c r="J122" s="30">
        <v>5</v>
      </c>
      <c r="K122" s="32">
        <v>8.9</v>
      </c>
      <c r="L122" s="67">
        <f>SUM(G122)+H122/(H122+J122)*(K122-G122)</f>
        <v>8.515384615384615</v>
      </c>
      <c r="M122" s="25">
        <v>1.5</v>
      </c>
      <c r="N122" s="48">
        <v>8.5</v>
      </c>
      <c r="O122" s="25">
        <v>1.5</v>
      </c>
      <c r="P122" s="68" t="s">
        <v>193</v>
      </c>
      <c r="U122" s="84"/>
    </row>
    <row r="123" spans="1:21" s="24" customFormat="1" ht="12.75">
      <c r="A123" s="149"/>
      <c r="B123" s="277"/>
      <c r="C123" s="25"/>
      <c r="D123" s="26"/>
      <c r="E123" s="25"/>
      <c r="F123" s="25"/>
      <c r="G123" s="38"/>
      <c r="H123" s="30"/>
      <c r="I123" s="7"/>
      <c r="J123" s="30"/>
      <c r="K123" s="32"/>
      <c r="L123" s="67"/>
      <c r="M123" s="25"/>
      <c r="N123" s="48"/>
      <c r="O123" s="25"/>
      <c r="P123" s="68"/>
      <c r="U123" s="84"/>
    </row>
    <row r="124" spans="1:21" s="24" customFormat="1" ht="12.75">
      <c r="A124" s="149"/>
      <c r="B124" s="277"/>
      <c r="C124" s="25"/>
      <c r="D124" s="26"/>
      <c r="E124" s="25"/>
      <c r="F124" s="25"/>
      <c r="G124" s="38"/>
      <c r="H124" s="30"/>
      <c r="I124" s="7"/>
      <c r="J124" s="30"/>
      <c r="K124" s="32"/>
      <c r="L124" s="67"/>
      <c r="M124" s="25"/>
      <c r="N124" s="48"/>
      <c r="O124" s="25"/>
      <c r="P124" s="68"/>
      <c r="U124" s="84"/>
    </row>
    <row r="125" spans="1:21" s="24" customFormat="1" ht="15.75">
      <c r="A125" s="244"/>
      <c r="B125" s="278"/>
      <c r="C125" s="25"/>
      <c r="D125" s="26"/>
      <c r="E125" s="25"/>
      <c r="F125" s="25"/>
      <c r="G125" s="38"/>
      <c r="H125" s="30"/>
      <c r="I125" s="7"/>
      <c r="J125" s="30"/>
      <c r="K125" s="32"/>
      <c r="L125" s="67"/>
      <c r="M125" s="25"/>
      <c r="N125" s="48"/>
      <c r="O125" s="25"/>
      <c r="P125" s="68"/>
      <c r="U125" s="84"/>
    </row>
    <row r="126" spans="1:21" s="24" customFormat="1" ht="12.75">
      <c r="A126" s="149"/>
      <c r="B126" s="277"/>
      <c r="C126" s="25"/>
      <c r="D126" s="26"/>
      <c r="E126" s="25"/>
      <c r="F126" s="25"/>
      <c r="G126" s="38"/>
      <c r="H126" s="30"/>
      <c r="I126" s="7" t="s">
        <v>21</v>
      </c>
      <c r="J126" s="30"/>
      <c r="K126" s="32"/>
      <c r="L126" s="67" t="e">
        <f aca="true" t="shared" si="10" ref="L126:L136">SUM(G126)+H126/(H126+J126)*(K126-G126)</f>
        <v>#DIV/0!</v>
      </c>
      <c r="M126" s="25"/>
      <c r="N126" s="52"/>
      <c r="O126" s="25"/>
      <c r="P126" s="68"/>
      <c r="U126" s="84"/>
    </row>
    <row r="127" spans="1:21" s="24" customFormat="1" ht="12.75">
      <c r="A127" s="149" t="s">
        <v>29</v>
      </c>
      <c r="B127" s="31">
        <v>2006</v>
      </c>
      <c r="C127" s="25" t="s">
        <v>27</v>
      </c>
      <c r="D127" s="26">
        <v>39081</v>
      </c>
      <c r="E127" s="25" t="s">
        <v>223</v>
      </c>
      <c r="F127" s="25" t="s">
        <v>224</v>
      </c>
      <c r="G127" s="38">
        <v>8.3</v>
      </c>
      <c r="H127" s="30">
        <v>4</v>
      </c>
      <c r="I127" s="7" t="s">
        <v>21</v>
      </c>
      <c r="J127" s="30">
        <v>2.2</v>
      </c>
      <c r="K127" s="32">
        <v>9.1</v>
      </c>
      <c r="L127" s="67">
        <f t="shared" si="10"/>
        <v>8.816129032258065</v>
      </c>
      <c r="M127" s="25">
        <v>2</v>
      </c>
      <c r="N127" s="48">
        <v>8.8</v>
      </c>
      <c r="O127" s="25" t="s">
        <v>95</v>
      </c>
      <c r="P127" s="68"/>
      <c r="U127" s="84"/>
    </row>
    <row r="128" spans="1:21" s="24" customFormat="1" ht="12.75">
      <c r="A128" s="149" t="s">
        <v>29</v>
      </c>
      <c r="B128" s="31">
        <v>2006</v>
      </c>
      <c r="C128" s="25" t="s">
        <v>27</v>
      </c>
      <c r="D128" s="26">
        <v>39081</v>
      </c>
      <c r="E128" s="25" t="s">
        <v>223</v>
      </c>
      <c r="F128" s="25" t="s">
        <v>224</v>
      </c>
      <c r="G128" s="38">
        <v>8.3</v>
      </c>
      <c r="H128" s="30">
        <v>4</v>
      </c>
      <c r="I128" s="7" t="s">
        <v>21</v>
      </c>
      <c r="J128" s="30">
        <v>2</v>
      </c>
      <c r="K128" s="32">
        <v>9.1</v>
      </c>
      <c r="L128" s="67">
        <f t="shared" si="10"/>
        <v>8.833333333333334</v>
      </c>
      <c r="M128" s="25">
        <v>2</v>
      </c>
      <c r="N128" s="52">
        <f>SUM(L127:L128)/2</f>
        <v>8.824731182795698</v>
      </c>
      <c r="O128" s="25" t="s">
        <v>95</v>
      </c>
      <c r="P128" s="68"/>
      <c r="U128" s="84"/>
    </row>
    <row r="129" spans="1:21" s="24" customFormat="1" ht="12.75">
      <c r="A129" s="149"/>
      <c r="B129" s="277"/>
      <c r="C129" s="25"/>
      <c r="D129" s="26"/>
      <c r="E129" s="25"/>
      <c r="F129" s="25"/>
      <c r="G129" s="38"/>
      <c r="H129" s="30"/>
      <c r="I129" s="7" t="s">
        <v>21</v>
      </c>
      <c r="J129" s="30"/>
      <c r="K129" s="32"/>
      <c r="L129" s="67" t="e">
        <f t="shared" si="10"/>
        <v>#DIV/0!</v>
      </c>
      <c r="M129" s="25"/>
      <c r="N129" s="52"/>
      <c r="O129" s="25"/>
      <c r="P129" s="68"/>
      <c r="U129" s="84"/>
    </row>
    <row r="130" spans="1:21" s="24" customFormat="1" ht="12.75">
      <c r="A130" s="149" t="s">
        <v>29</v>
      </c>
      <c r="B130" s="31">
        <v>2006</v>
      </c>
      <c r="C130" s="25" t="s">
        <v>27</v>
      </c>
      <c r="D130" s="26">
        <v>39081</v>
      </c>
      <c r="E130" s="25" t="s">
        <v>223</v>
      </c>
      <c r="F130" s="25" t="s">
        <v>224</v>
      </c>
      <c r="G130" s="38">
        <v>8.3</v>
      </c>
      <c r="H130" s="30">
        <v>3.5</v>
      </c>
      <c r="I130" s="7" t="s">
        <v>21</v>
      </c>
      <c r="J130" s="30">
        <v>0.5</v>
      </c>
      <c r="K130" s="32">
        <v>9.1</v>
      </c>
      <c r="L130" s="67">
        <f t="shared" si="10"/>
        <v>9</v>
      </c>
      <c r="M130" s="25">
        <v>2</v>
      </c>
      <c r="N130" s="48">
        <v>8.8</v>
      </c>
      <c r="O130" s="25" t="s">
        <v>95</v>
      </c>
      <c r="P130" s="68" t="s">
        <v>225</v>
      </c>
      <c r="U130" s="84"/>
    </row>
    <row r="131" spans="1:21" s="24" customFormat="1" ht="12.75">
      <c r="A131" s="149" t="s">
        <v>29</v>
      </c>
      <c r="B131" s="31">
        <v>2006</v>
      </c>
      <c r="C131" s="25" t="s">
        <v>27</v>
      </c>
      <c r="D131" s="26">
        <v>39081</v>
      </c>
      <c r="E131" s="25" t="s">
        <v>223</v>
      </c>
      <c r="F131" s="25" t="s">
        <v>224</v>
      </c>
      <c r="G131" s="38">
        <v>8.3</v>
      </c>
      <c r="H131" s="30">
        <v>4</v>
      </c>
      <c r="I131" s="7" t="s">
        <v>21</v>
      </c>
      <c r="J131" s="30">
        <v>1</v>
      </c>
      <c r="K131" s="32">
        <v>9.1</v>
      </c>
      <c r="L131" s="67">
        <f t="shared" si="10"/>
        <v>8.94</v>
      </c>
      <c r="M131" s="25">
        <v>2</v>
      </c>
      <c r="N131" s="52">
        <f>SUM(L130:L131)/2</f>
        <v>8.969999999999999</v>
      </c>
      <c r="O131" s="25" t="s">
        <v>95</v>
      </c>
      <c r="P131" s="68" t="s">
        <v>225</v>
      </c>
      <c r="U131" s="84"/>
    </row>
    <row r="132" spans="1:21" s="24" customFormat="1" ht="12.75">
      <c r="A132" s="149"/>
      <c r="B132" s="277"/>
      <c r="C132" s="25"/>
      <c r="D132" s="26"/>
      <c r="E132" s="25"/>
      <c r="F132" s="25"/>
      <c r="G132" s="38"/>
      <c r="H132" s="30"/>
      <c r="I132" s="7" t="s">
        <v>21</v>
      </c>
      <c r="J132" s="30"/>
      <c r="K132" s="32"/>
      <c r="L132" s="67" t="e">
        <f t="shared" si="10"/>
        <v>#DIV/0!</v>
      </c>
      <c r="M132" s="25"/>
      <c r="N132" s="52"/>
      <c r="O132" s="25"/>
      <c r="P132" s="68"/>
      <c r="U132" s="84"/>
    </row>
    <row r="133" spans="1:21" s="24" customFormat="1" ht="12.75">
      <c r="A133" s="149" t="s">
        <v>29</v>
      </c>
      <c r="B133" s="31">
        <v>2007</v>
      </c>
      <c r="C133" s="25" t="s">
        <v>27</v>
      </c>
      <c r="D133" s="26">
        <v>39089</v>
      </c>
      <c r="E133" s="25" t="s">
        <v>151</v>
      </c>
      <c r="F133" s="25" t="s">
        <v>224</v>
      </c>
      <c r="G133" s="38">
        <v>8.3</v>
      </c>
      <c r="H133" s="30">
        <v>2</v>
      </c>
      <c r="I133" s="7" t="s">
        <v>21</v>
      </c>
      <c r="J133" s="30">
        <v>6</v>
      </c>
      <c r="K133" s="32">
        <v>9.1</v>
      </c>
      <c r="L133" s="67">
        <f t="shared" si="10"/>
        <v>8.5</v>
      </c>
      <c r="M133" s="25">
        <v>2</v>
      </c>
      <c r="N133" s="48">
        <v>8.5</v>
      </c>
      <c r="O133" s="25" t="s">
        <v>135</v>
      </c>
      <c r="P133" s="68"/>
      <c r="U133" s="84"/>
    </row>
    <row r="134" spans="1:21" s="24" customFormat="1" ht="12.75">
      <c r="A134" s="149" t="s">
        <v>29</v>
      </c>
      <c r="B134" s="31">
        <v>2007</v>
      </c>
      <c r="C134" s="25" t="s">
        <v>27</v>
      </c>
      <c r="D134" s="26">
        <v>39089</v>
      </c>
      <c r="E134" s="25" t="s">
        <v>151</v>
      </c>
      <c r="F134" s="25" t="s">
        <v>224</v>
      </c>
      <c r="G134" s="38">
        <v>8.3</v>
      </c>
      <c r="H134" s="30">
        <v>1.5</v>
      </c>
      <c r="I134" s="7" t="s">
        <v>21</v>
      </c>
      <c r="J134" s="30">
        <v>6</v>
      </c>
      <c r="K134" s="32">
        <v>9.1</v>
      </c>
      <c r="L134" s="67">
        <f t="shared" si="10"/>
        <v>8.46</v>
      </c>
      <c r="M134" s="25">
        <v>2</v>
      </c>
      <c r="N134" s="52"/>
      <c r="O134" s="25" t="s">
        <v>135</v>
      </c>
      <c r="P134" s="68"/>
      <c r="U134" s="84"/>
    </row>
    <row r="135" spans="1:21" s="24" customFormat="1" ht="12.75">
      <c r="A135" s="149" t="s">
        <v>29</v>
      </c>
      <c r="B135" s="31">
        <v>2007</v>
      </c>
      <c r="C135" s="25" t="s">
        <v>27</v>
      </c>
      <c r="D135" s="26">
        <v>39089</v>
      </c>
      <c r="E135" s="25" t="s">
        <v>151</v>
      </c>
      <c r="F135" s="25" t="s">
        <v>224</v>
      </c>
      <c r="G135" s="38">
        <v>7.9</v>
      </c>
      <c r="H135" s="30">
        <v>4.5</v>
      </c>
      <c r="I135" s="7" t="s">
        <v>21</v>
      </c>
      <c r="J135" s="30">
        <v>6</v>
      </c>
      <c r="K135" s="32">
        <v>9.1</v>
      </c>
      <c r="L135" s="67">
        <f t="shared" si="10"/>
        <v>8.414285714285715</v>
      </c>
      <c r="M135" s="25">
        <v>2</v>
      </c>
      <c r="N135" s="52">
        <f>SUM(L133:L135)/3</f>
        <v>8.458095238095238</v>
      </c>
      <c r="O135" s="25" t="s">
        <v>135</v>
      </c>
      <c r="P135" s="68"/>
      <c r="U135" s="84"/>
    </row>
    <row r="136" spans="1:21" s="24" customFormat="1" ht="12.75">
      <c r="A136" s="149"/>
      <c r="B136" s="277"/>
      <c r="C136" s="25"/>
      <c r="D136" s="26"/>
      <c r="E136" s="25"/>
      <c r="F136" s="25"/>
      <c r="G136" s="38"/>
      <c r="H136" s="30"/>
      <c r="I136" s="7" t="s">
        <v>21</v>
      </c>
      <c r="J136" s="30"/>
      <c r="K136" s="32"/>
      <c r="L136" s="67" t="e">
        <f t="shared" si="10"/>
        <v>#DIV/0!</v>
      </c>
      <c r="M136" s="25"/>
      <c r="N136" s="52"/>
      <c r="O136" s="25"/>
      <c r="P136" s="68"/>
      <c r="U136" s="84"/>
    </row>
    <row r="137" spans="1:21" s="24" customFormat="1" ht="12.75">
      <c r="A137" s="149" t="s">
        <v>29</v>
      </c>
      <c r="B137" s="31">
        <v>2007</v>
      </c>
      <c r="C137" s="25" t="s">
        <v>27</v>
      </c>
      <c r="D137" s="26">
        <v>39095</v>
      </c>
      <c r="E137" s="25" t="s">
        <v>234</v>
      </c>
      <c r="F137" s="25" t="s">
        <v>224</v>
      </c>
      <c r="G137" s="38">
        <v>7.9</v>
      </c>
      <c r="H137" s="30">
        <v>3</v>
      </c>
      <c r="I137" s="7" t="s">
        <v>21</v>
      </c>
      <c r="J137" s="30">
        <v>3</v>
      </c>
      <c r="K137" s="32">
        <v>8.3</v>
      </c>
      <c r="L137" s="67">
        <f>SUM(G137)+H137/(H137+J137)*(K137-G137)</f>
        <v>8.100000000000001</v>
      </c>
      <c r="M137" s="25">
        <v>2</v>
      </c>
      <c r="N137" s="48">
        <v>8.1</v>
      </c>
      <c r="O137" s="25">
        <v>1.2</v>
      </c>
      <c r="P137" s="68"/>
      <c r="U137" s="84"/>
    </row>
    <row r="138" spans="1:21" s="24" customFormat="1" ht="12.75">
      <c r="A138" s="149"/>
      <c r="B138" s="277"/>
      <c r="C138" s="25"/>
      <c r="D138" s="26"/>
      <c r="E138" s="25"/>
      <c r="F138" s="25"/>
      <c r="G138" s="38"/>
      <c r="H138" s="30"/>
      <c r="I138" s="7" t="s">
        <v>21</v>
      </c>
      <c r="J138" s="30"/>
      <c r="K138" s="32"/>
      <c r="L138" s="67" t="e">
        <f aca="true" t="shared" si="11" ref="L138:L149">SUM(G138)+H138/(H138+J138)*(K138-G138)</f>
        <v>#DIV/0!</v>
      </c>
      <c r="M138" s="25"/>
      <c r="N138" s="52"/>
      <c r="O138" s="25"/>
      <c r="P138" s="68"/>
      <c r="U138" s="84"/>
    </row>
    <row r="139" spans="1:21" s="24" customFormat="1" ht="12.75">
      <c r="A139" s="149" t="s">
        <v>29</v>
      </c>
      <c r="B139" s="31">
        <v>2007</v>
      </c>
      <c r="C139" s="25" t="s">
        <v>27</v>
      </c>
      <c r="D139" s="26">
        <v>39132</v>
      </c>
      <c r="E139" s="25" t="s">
        <v>168</v>
      </c>
      <c r="F139" s="25" t="s">
        <v>224</v>
      </c>
      <c r="G139" s="38">
        <v>5.9</v>
      </c>
      <c r="H139" s="30">
        <v>4</v>
      </c>
      <c r="I139" s="7" t="s">
        <v>21</v>
      </c>
      <c r="J139" s="30">
        <v>2</v>
      </c>
      <c r="K139" s="32">
        <v>6.7</v>
      </c>
      <c r="L139" s="67">
        <f>SUM(G139)+H139/(H139+J139)*(K139-G139)</f>
        <v>6.433333333333334</v>
      </c>
      <c r="M139" s="25">
        <v>2</v>
      </c>
      <c r="N139" s="48">
        <v>6.4</v>
      </c>
      <c r="O139" s="25">
        <v>1</v>
      </c>
      <c r="P139" s="68"/>
      <c r="U139" s="84"/>
    </row>
    <row r="140" spans="1:21" s="24" customFormat="1" ht="12.75">
      <c r="A140" s="149"/>
      <c r="B140" s="277"/>
      <c r="C140" s="25"/>
      <c r="D140" s="26"/>
      <c r="E140" s="25"/>
      <c r="F140" s="25"/>
      <c r="G140" s="38"/>
      <c r="H140" s="30"/>
      <c r="I140" s="7" t="s">
        <v>21</v>
      </c>
      <c r="J140" s="30"/>
      <c r="K140" s="32"/>
      <c r="L140" s="67" t="e">
        <f t="shared" si="11"/>
        <v>#DIV/0!</v>
      </c>
      <c r="M140" s="25"/>
      <c r="N140" s="52"/>
      <c r="O140" s="25"/>
      <c r="P140" s="68"/>
      <c r="U140" s="84"/>
    </row>
    <row r="141" spans="1:21" s="24" customFormat="1" ht="12.75">
      <c r="A141" s="149"/>
      <c r="B141" s="277"/>
      <c r="C141" s="25"/>
      <c r="D141" s="26"/>
      <c r="E141" s="25"/>
      <c r="F141" s="25"/>
      <c r="G141" s="38"/>
      <c r="H141" s="30"/>
      <c r="I141" s="7" t="s">
        <v>21</v>
      </c>
      <c r="J141" s="30"/>
      <c r="K141" s="32"/>
      <c r="L141" s="67" t="e">
        <f t="shared" si="11"/>
        <v>#DIV/0!</v>
      </c>
      <c r="M141" s="25"/>
      <c r="N141" s="52"/>
      <c r="O141" s="25"/>
      <c r="P141" s="68"/>
      <c r="U141" s="84"/>
    </row>
    <row r="142" spans="1:21" s="24" customFormat="1" ht="12.75">
      <c r="A142" s="149"/>
      <c r="B142" s="277"/>
      <c r="C142" s="25"/>
      <c r="D142" s="26"/>
      <c r="E142" s="25"/>
      <c r="F142" s="25"/>
      <c r="G142" s="38"/>
      <c r="H142" s="30"/>
      <c r="I142" s="7" t="s">
        <v>21</v>
      </c>
      <c r="J142" s="30"/>
      <c r="K142" s="32"/>
      <c r="L142" s="67" t="e">
        <f t="shared" si="11"/>
        <v>#DIV/0!</v>
      </c>
      <c r="M142" s="25"/>
      <c r="N142" s="52"/>
      <c r="O142" s="25"/>
      <c r="P142" s="68"/>
      <c r="U142" s="84"/>
    </row>
    <row r="143" spans="1:21" s="24" customFormat="1" ht="13.5" thickBot="1">
      <c r="A143" s="245"/>
      <c r="B143" s="279"/>
      <c r="C143" s="174"/>
      <c r="D143" s="224"/>
      <c r="E143" s="174"/>
      <c r="F143" s="174"/>
      <c r="G143" s="246"/>
      <c r="H143" s="226"/>
      <c r="I143" s="227" t="s">
        <v>21</v>
      </c>
      <c r="J143" s="226"/>
      <c r="K143" s="228"/>
      <c r="L143" s="229" t="e">
        <f t="shared" si="11"/>
        <v>#DIV/0!</v>
      </c>
      <c r="M143" s="174"/>
      <c r="N143" s="247"/>
      <c r="O143" s="174"/>
      <c r="P143" s="248"/>
      <c r="U143" s="84"/>
    </row>
    <row r="144" spans="1:21" s="24" customFormat="1" ht="13.5" thickTop="1">
      <c r="A144" s="249"/>
      <c r="B144" s="280"/>
      <c r="C144" s="250"/>
      <c r="D144" s="251"/>
      <c r="E144" s="250"/>
      <c r="F144" s="250"/>
      <c r="G144" s="252"/>
      <c r="H144" s="253"/>
      <c r="I144" s="254" t="s">
        <v>21</v>
      </c>
      <c r="J144" s="253"/>
      <c r="K144" s="255"/>
      <c r="L144" s="256" t="e">
        <f t="shared" si="11"/>
        <v>#DIV/0!</v>
      </c>
      <c r="M144" s="250"/>
      <c r="N144" s="257"/>
      <c r="O144" s="250"/>
      <c r="P144" s="258"/>
      <c r="U144" s="84"/>
    </row>
    <row r="145" spans="1:21" s="24" customFormat="1" ht="12.75">
      <c r="A145" s="149" t="s">
        <v>233</v>
      </c>
      <c r="B145" s="31">
        <v>2007</v>
      </c>
      <c r="C145" s="25" t="s">
        <v>27</v>
      </c>
      <c r="D145" s="26">
        <v>39095</v>
      </c>
      <c r="E145" s="25" t="s">
        <v>228</v>
      </c>
      <c r="F145" s="25" t="s">
        <v>224</v>
      </c>
      <c r="G145" s="38">
        <v>8.1</v>
      </c>
      <c r="H145" s="30">
        <v>2.5</v>
      </c>
      <c r="I145" s="7" t="s">
        <v>21</v>
      </c>
      <c r="J145" s="30">
        <v>4</v>
      </c>
      <c r="K145" s="32">
        <v>8.9</v>
      </c>
      <c r="L145" s="67">
        <f t="shared" si="11"/>
        <v>8.407692307692308</v>
      </c>
      <c r="M145" s="25">
        <v>1.5</v>
      </c>
      <c r="N145" s="48">
        <v>8.4</v>
      </c>
      <c r="O145" s="25">
        <v>1.2</v>
      </c>
      <c r="P145" s="68"/>
      <c r="U145" s="84"/>
    </row>
    <row r="146" spans="1:21" s="24" customFormat="1" ht="12.75">
      <c r="A146" s="149"/>
      <c r="B146" s="277"/>
      <c r="C146" s="25"/>
      <c r="D146" s="26"/>
      <c r="E146" s="25"/>
      <c r="F146" s="25"/>
      <c r="G146" s="38"/>
      <c r="H146" s="30"/>
      <c r="I146" s="7" t="s">
        <v>21</v>
      </c>
      <c r="J146" s="30"/>
      <c r="K146" s="32"/>
      <c r="L146" s="67" t="e">
        <f t="shared" si="11"/>
        <v>#DIV/0!</v>
      </c>
      <c r="M146" s="25"/>
      <c r="N146" s="52"/>
      <c r="O146" s="25"/>
      <c r="P146" s="68"/>
      <c r="U146" s="84"/>
    </row>
    <row r="147" spans="1:21" s="24" customFormat="1" ht="12.75">
      <c r="A147" s="149"/>
      <c r="B147" s="277"/>
      <c r="C147" s="25"/>
      <c r="D147" s="26"/>
      <c r="E147" s="25"/>
      <c r="F147" s="25"/>
      <c r="G147" s="38"/>
      <c r="H147" s="30"/>
      <c r="I147" s="7" t="s">
        <v>21</v>
      </c>
      <c r="J147" s="30"/>
      <c r="K147" s="32"/>
      <c r="L147" s="67" t="e">
        <f t="shared" si="11"/>
        <v>#DIV/0!</v>
      </c>
      <c r="M147" s="25"/>
      <c r="N147" s="52"/>
      <c r="O147" s="25"/>
      <c r="P147" s="68"/>
      <c r="U147" s="84"/>
    </row>
    <row r="148" spans="1:21" s="24" customFormat="1" ht="12.75">
      <c r="A148" s="149"/>
      <c r="B148" s="277"/>
      <c r="C148" s="25"/>
      <c r="D148" s="26"/>
      <c r="E148" s="25"/>
      <c r="F148" s="25"/>
      <c r="G148" s="38"/>
      <c r="H148" s="30"/>
      <c r="I148" s="7" t="s">
        <v>21</v>
      </c>
      <c r="J148" s="30"/>
      <c r="K148" s="32"/>
      <c r="L148" s="67" t="e">
        <f t="shared" si="11"/>
        <v>#DIV/0!</v>
      </c>
      <c r="M148" s="25"/>
      <c r="N148" s="52"/>
      <c r="O148" s="25"/>
      <c r="P148" s="68"/>
      <c r="U148" s="84"/>
    </row>
    <row r="149" spans="1:21" s="24" customFormat="1" ht="12.75">
      <c r="A149" s="149"/>
      <c r="B149" s="277"/>
      <c r="C149" s="25"/>
      <c r="D149" s="26"/>
      <c r="E149" s="25"/>
      <c r="F149" s="25"/>
      <c r="G149" s="38"/>
      <c r="H149" s="30"/>
      <c r="I149" s="7" t="s">
        <v>21</v>
      </c>
      <c r="J149" s="30"/>
      <c r="K149" s="32"/>
      <c r="L149" s="67" t="e">
        <f t="shared" si="11"/>
        <v>#DIV/0!</v>
      </c>
      <c r="M149" s="25"/>
      <c r="N149" s="52"/>
      <c r="O149" s="25"/>
      <c r="P149" s="68"/>
      <c r="U149" s="84"/>
    </row>
    <row r="150" spans="1:21" s="24" customFormat="1" ht="12.75">
      <c r="A150" s="149"/>
      <c r="B150" s="277"/>
      <c r="C150" s="25"/>
      <c r="D150" s="26"/>
      <c r="E150" s="25"/>
      <c r="F150" s="25"/>
      <c r="G150" s="38"/>
      <c r="H150" s="30"/>
      <c r="I150" s="7" t="s">
        <v>21</v>
      </c>
      <c r="J150" s="30"/>
      <c r="K150" s="32"/>
      <c r="L150" s="67" t="e">
        <f aca="true" t="shared" si="12" ref="L150:L159">SUM(G150)+H150/(H150+J150)*(K150-G150)</f>
        <v>#DIV/0!</v>
      </c>
      <c r="M150" s="25"/>
      <c r="N150" s="52"/>
      <c r="O150" s="25"/>
      <c r="P150" s="68"/>
      <c r="U150" s="84"/>
    </row>
    <row r="151" spans="1:21" s="24" customFormat="1" ht="13.5" thickBot="1">
      <c r="A151" s="83"/>
      <c r="B151" s="281"/>
      <c r="C151" s="72"/>
      <c r="D151" s="73"/>
      <c r="E151" s="72"/>
      <c r="F151" s="72"/>
      <c r="G151" s="74"/>
      <c r="H151" s="75"/>
      <c r="I151" s="81" t="s">
        <v>21</v>
      </c>
      <c r="J151" s="75"/>
      <c r="K151" s="77"/>
      <c r="L151" s="78" t="e">
        <f t="shared" si="12"/>
        <v>#DIV/0!</v>
      </c>
      <c r="M151" s="72"/>
      <c r="N151" s="79"/>
      <c r="O151" s="72"/>
      <c r="P151" s="80"/>
      <c r="U151" s="84"/>
    </row>
    <row r="152" spans="1:21" s="24" customFormat="1" ht="13.5" thickTop="1">
      <c r="A152" s="54"/>
      <c r="B152" s="31"/>
      <c r="C152" s="25"/>
      <c r="D152" s="26"/>
      <c r="E152" s="25"/>
      <c r="F152" s="25"/>
      <c r="G152" s="38"/>
      <c r="H152" s="30"/>
      <c r="I152" s="7" t="s">
        <v>21</v>
      </c>
      <c r="J152" s="30"/>
      <c r="K152" s="32"/>
      <c r="L152" s="67" t="e">
        <f t="shared" si="12"/>
        <v>#DIV/0!</v>
      </c>
      <c r="M152" s="25"/>
      <c r="N152" s="52"/>
      <c r="O152" s="25"/>
      <c r="P152" s="68"/>
      <c r="U152" s="84"/>
    </row>
    <row r="153" spans="1:21" s="24" customFormat="1" ht="12.75">
      <c r="A153" s="54" t="s">
        <v>34</v>
      </c>
      <c r="B153" s="31">
        <v>2003</v>
      </c>
      <c r="C153" s="25" t="s">
        <v>35</v>
      </c>
      <c r="D153" s="26">
        <v>37852</v>
      </c>
      <c r="E153" s="28" t="s">
        <v>37</v>
      </c>
      <c r="F153" s="25" t="s">
        <v>36</v>
      </c>
      <c r="G153" s="38">
        <v>10.3</v>
      </c>
      <c r="H153" s="30">
        <v>3</v>
      </c>
      <c r="I153" s="7" t="s">
        <v>21</v>
      </c>
      <c r="J153" s="30">
        <v>4</v>
      </c>
      <c r="K153" s="32">
        <v>11.6</v>
      </c>
      <c r="L153" s="67">
        <f t="shared" si="12"/>
        <v>10.857142857142858</v>
      </c>
      <c r="M153" s="25">
        <v>2</v>
      </c>
      <c r="N153" s="70">
        <v>10.9</v>
      </c>
      <c r="O153" s="25">
        <v>2</v>
      </c>
      <c r="P153" s="68"/>
      <c r="U153" s="84"/>
    </row>
    <row r="154" spans="1:21" s="24" customFormat="1" ht="12.75">
      <c r="A154" s="54"/>
      <c r="B154" s="31">
        <v>2003</v>
      </c>
      <c r="C154" s="25"/>
      <c r="D154" s="26"/>
      <c r="E154" s="25"/>
      <c r="F154" s="25"/>
      <c r="G154" s="38"/>
      <c r="H154" s="30"/>
      <c r="I154" s="7" t="s">
        <v>21</v>
      </c>
      <c r="J154" s="30"/>
      <c r="K154" s="32"/>
      <c r="L154" s="67" t="e">
        <f t="shared" si="12"/>
        <v>#DIV/0!</v>
      </c>
      <c r="M154" s="25"/>
      <c r="N154" s="52"/>
      <c r="O154" s="25"/>
      <c r="P154" s="68"/>
      <c r="U154" s="84"/>
    </row>
    <row r="155" spans="1:21" s="24" customFormat="1" ht="12.75">
      <c r="A155" s="54" t="s">
        <v>34</v>
      </c>
      <c r="B155" s="31">
        <v>2003</v>
      </c>
      <c r="C155" s="25" t="s">
        <v>35</v>
      </c>
      <c r="D155" s="26">
        <v>37856</v>
      </c>
      <c r="E155" s="71" t="s">
        <v>40</v>
      </c>
      <c r="F155" s="25" t="s">
        <v>36</v>
      </c>
      <c r="G155" s="38">
        <v>10.3</v>
      </c>
      <c r="H155" s="30">
        <v>4</v>
      </c>
      <c r="I155" s="7" t="s">
        <v>21</v>
      </c>
      <c r="J155" s="30">
        <v>7</v>
      </c>
      <c r="K155" s="32">
        <v>11.6</v>
      </c>
      <c r="L155" s="67">
        <f t="shared" si="12"/>
        <v>10.772727272727273</v>
      </c>
      <c r="M155" s="25">
        <v>2.5</v>
      </c>
      <c r="N155" s="70">
        <v>10.8</v>
      </c>
      <c r="O155" s="25" t="s">
        <v>41</v>
      </c>
      <c r="P155" s="68"/>
      <c r="U155" s="84"/>
    </row>
    <row r="156" spans="1:21" s="24" customFormat="1" ht="12.75">
      <c r="A156" s="54"/>
      <c r="B156" s="31">
        <v>2003</v>
      </c>
      <c r="C156" s="25"/>
      <c r="D156" s="26"/>
      <c r="E156" s="28"/>
      <c r="F156" s="25"/>
      <c r="G156" s="38"/>
      <c r="H156" s="30"/>
      <c r="I156" s="7" t="s">
        <v>21</v>
      </c>
      <c r="J156" s="30"/>
      <c r="K156" s="32"/>
      <c r="L156" s="67" t="e">
        <f t="shared" si="12"/>
        <v>#DIV/0!</v>
      </c>
      <c r="M156" s="25"/>
      <c r="N156" s="70"/>
      <c r="O156" s="25"/>
      <c r="P156" s="68"/>
      <c r="U156" s="84"/>
    </row>
    <row r="157" spans="1:21" s="24" customFormat="1" ht="12.75">
      <c r="A157" s="54" t="s">
        <v>34</v>
      </c>
      <c r="B157" s="31">
        <v>2003</v>
      </c>
      <c r="C157" s="25" t="s">
        <v>44</v>
      </c>
      <c r="D157" s="26">
        <v>37884</v>
      </c>
      <c r="E157" s="28" t="s">
        <v>42</v>
      </c>
      <c r="F157" s="25" t="s">
        <v>43</v>
      </c>
      <c r="G157" s="38">
        <v>7</v>
      </c>
      <c r="H157" s="30">
        <v>6</v>
      </c>
      <c r="I157" s="7" t="s">
        <v>21</v>
      </c>
      <c r="J157" s="30">
        <v>2.5</v>
      </c>
      <c r="K157" s="32">
        <v>8.4</v>
      </c>
      <c r="L157" s="67">
        <f t="shared" si="12"/>
        <v>7.988235294117647</v>
      </c>
      <c r="M157" s="25">
        <v>2</v>
      </c>
      <c r="N157" s="70">
        <v>8</v>
      </c>
      <c r="O157" s="25">
        <v>2.5</v>
      </c>
      <c r="P157" s="68"/>
      <c r="U157" s="84"/>
    </row>
    <row r="158" spans="1:21" s="24" customFormat="1" ht="12.75">
      <c r="A158" s="54"/>
      <c r="B158" s="31">
        <v>2003</v>
      </c>
      <c r="C158" s="25"/>
      <c r="D158" s="26"/>
      <c r="E158" s="28"/>
      <c r="F158" s="25"/>
      <c r="G158" s="38"/>
      <c r="H158" s="30"/>
      <c r="I158" s="7" t="s">
        <v>21</v>
      </c>
      <c r="J158" s="30"/>
      <c r="K158" s="32"/>
      <c r="L158" s="67" t="e">
        <f t="shared" si="12"/>
        <v>#DIV/0!</v>
      </c>
      <c r="M158" s="25"/>
      <c r="N158" s="70"/>
      <c r="O158" s="25"/>
      <c r="P158" s="68"/>
      <c r="U158" s="84"/>
    </row>
    <row r="159" spans="1:21" s="24" customFormat="1" ht="12.75">
      <c r="A159" s="54" t="s">
        <v>34</v>
      </c>
      <c r="B159" s="31">
        <v>2003</v>
      </c>
      <c r="C159" s="25" t="s">
        <v>27</v>
      </c>
      <c r="D159" s="26">
        <v>37899</v>
      </c>
      <c r="E159" s="71" t="s">
        <v>45</v>
      </c>
      <c r="F159" s="25" t="s">
        <v>31</v>
      </c>
      <c r="G159" s="38">
        <v>7</v>
      </c>
      <c r="H159" s="30">
        <v>2.5</v>
      </c>
      <c r="I159" s="7" t="s">
        <v>21</v>
      </c>
      <c r="J159" s="30">
        <v>7.5</v>
      </c>
      <c r="K159" s="32">
        <v>7.8</v>
      </c>
      <c r="L159" s="67">
        <f t="shared" si="12"/>
        <v>7.2</v>
      </c>
      <c r="M159" s="25">
        <v>2</v>
      </c>
      <c r="N159" s="70">
        <v>7.2</v>
      </c>
      <c r="O159" s="25" t="s">
        <v>46</v>
      </c>
      <c r="P159" s="68"/>
      <c r="U159" s="84"/>
    </row>
    <row r="160" spans="1:21" s="24" customFormat="1" ht="12.75">
      <c r="A160" s="54"/>
      <c r="B160" s="31"/>
      <c r="C160" s="25"/>
      <c r="D160" s="26"/>
      <c r="E160" s="71"/>
      <c r="F160" s="25"/>
      <c r="G160" s="38"/>
      <c r="H160" s="30"/>
      <c r="I160" s="7" t="s">
        <v>21</v>
      </c>
      <c r="J160" s="30"/>
      <c r="K160" s="32"/>
      <c r="L160" s="67" t="e">
        <f aca="true" t="shared" si="13" ref="L160:L180">SUM(G160)+H160/(H160+J160)*(K160-G160)</f>
        <v>#DIV/0!</v>
      </c>
      <c r="M160" s="25"/>
      <c r="N160" s="70"/>
      <c r="O160" s="25"/>
      <c r="P160" s="68"/>
      <c r="U160" s="84"/>
    </row>
    <row r="161" spans="1:21" s="24" customFormat="1" ht="12.75">
      <c r="A161" s="54" t="s">
        <v>34</v>
      </c>
      <c r="B161" s="31">
        <v>2004</v>
      </c>
      <c r="C161" s="25" t="s">
        <v>73</v>
      </c>
      <c r="D161" s="26">
        <v>38101</v>
      </c>
      <c r="E161" s="71" t="s">
        <v>50</v>
      </c>
      <c r="F161" s="25" t="s">
        <v>43</v>
      </c>
      <c r="G161" s="38">
        <v>11.6</v>
      </c>
      <c r="H161" s="30">
        <v>6</v>
      </c>
      <c r="I161" s="7" t="s">
        <v>21</v>
      </c>
      <c r="J161" s="30">
        <v>3</v>
      </c>
      <c r="K161" s="32">
        <v>12.7</v>
      </c>
      <c r="L161" s="67">
        <f>SUM(G161)+H161/(H161+J161)*(K161-G161)</f>
        <v>12.333333333333332</v>
      </c>
      <c r="M161" s="25">
        <v>2</v>
      </c>
      <c r="N161" s="70">
        <v>12.5</v>
      </c>
      <c r="O161" s="25">
        <v>2</v>
      </c>
      <c r="P161" s="68"/>
      <c r="U161" s="84"/>
    </row>
    <row r="162" spans="1:21" s="24" customFormat="1" ht="12.75">
      <c r="A162" s="54" t="s">
        <v>34</v>
      </c>
      <c r="B162" s="31">
        <v>2004</v>
      </c>
      <c r="C162" s="25" t="s">
        <v>73</v>
      </c>
      <c r="D162" s="26">
        <v>38101</v>
      </c>
      <c r="E162" s="71" t="s">
        <v>50</v>
      </c>
      <c r="F162" s="25" t="s">
        <v>43</v>
      </c>
      <c r="G162" s="38">
        <v>12.4</v>
      </c>
      <c r="H162" s="30">
        <v>1</v>
      </c>
      <c r="I162" s="7" t="s">
        <v>21</v>
      </c>
      <c r="J162" s="30">
        <v>4</v>
      </c>
      <c r="K162" s="32">
        <v>12.7</v>
      </c>
      <c r="L162" s="67">
        <f t="shared" si="13"/>
        <v>12.46</v>
      </c>
      <c r="M162" s="25">
        <v>1</v>
      </c>
      <c r="N162" s="52"/>
      <c r="O162" s="25">
        <v>2</v>
      </c>
      <c r="P162" s="68"/>
      <c r="U162" s="84"/>
    </row>
    <row r="163" spans="1:21" s="24" customFormat="1" ht="12.75">
      <c r="A163" s="54" t="s">
        <v>34</v>
      </c>
      <c r="B163" s="31">
        <v>2004</v>
      </c>
      <c r="C163" s="25" t="s">
        <v>73</v>
      </c>
      <c r="D163" s="26">
        <v>38101</v>
      </c>
      <c r="E163" s="71" t="s">
        <v>50</v>
      </c>
      <c r="F163" s="25" t="s">
        <v>43</v>
      </c>
      <c r="G163" s="38">
        <v>12.4</v>
      </c>
      <c r="H163" s="30">
        <v>2</v>
      </c>
      <c r="I163" s="7" t="s">
        <v>21</v>
      </c>
      <c r="J163" s="30">
        <v>4</v>
      </c>
      <c r="K163" s="32">
        <v>12.7</v>
      </c>
      <c r="L163" s="67">
        <f t="shared" si="13"/>
        <v>12.5</v>
      </c>
      <c r="M163" s="25">
        <v>1</v>
      </c>
      <c r="N163" s="52">
        <f>SUM(L162:L163)/2</f>
        <v>12.48</v>
      </c>
      <c r="O163" s="25">
        <v>2</v>
      </c>
      <c r="P163" s="68"/>
      <c r="U163" s="84"/>
    </row>
    <row r="164" spans="1:21" s="24" customFormat="1" ht="12.75">
      <c r="A164" s="54"/>
      <c r="B164" s="31"/>
      <c r="C164" s="25"/>
      <c r="D164" s="26"/>
      <c r="E164" s="71"/>
      <c r="F164" s="25"/>
      <c r="G164" s="38"/>
      <c r="H164" s="30"/>
      <c r="I164" s="7" t="s">
        <v>21</v>
      </c>
      <c r="J164" s="30"/>
      <c r="K164" s="32"/>
      <c r="L164" s="67" t="e">
        <f t="shared" si="13"/>
        <v>#DIV/0!</v>
      </c>
      <c r="M164" s="25"/>
      <c r="N164" s="70"/>
      <c r="O164" s="25"/>
      <c r="P164" s="68"/>
      <c r="U164" s="84"/>
    </row>
    <row r="165" spans="1:21" s="24" customFormat="1" ht="12.75">
      <c r="A165" s="54" t="s">
        <v>34</v>
      </c>
      <c r="B165" s="31">
        <v>2004</v>
      </c>
      <c r="C165" s="25" t="s">
        <v>35</v>
      </c>
      <c r="D165" s="26">
        <v>38164</v>
      </c>
      <c r="E165" s="71" t="s">
        <v>91</v>
      </c>
      <c r="F165" s="25" t="s">
        <v>36</v>
      </c>
      <c r="G165" s="38">
        <v>11.6</v>
      </c>
      <c r="H165" s="30">
        <v>1</v>
      </c>
      <c r="I165" s="7" t="s">
        <v>21</v>
      </c>
      <c r="J165" s="30">
        <v>3</v>
      </c>
      <c r="K165" s="32">
        <v>12.2</v>
      </c>
      <c r="L165" s="67">
        <f>SUM(G165)+H165/(H165+J165)*(K165-G165)</f>
        <v>11.75</v>
      </c>
      <c r="M165" s="25">
        <v>2.2</v>
      </c>
      <c r="N165" s="70">
        <v>11.7</v>
      </c>
      <c r="O165" s="25">
        <v>2</v>
      </c>
      <c r="P165" s="68"/>
      <c r="U165" s="84"/>
    </row>
    <row r="166" spans="1:21" s="24" customFormat="1" ht="12.75">
      <c r="A166" s="54" t="s">
        <v>34</v>
      </c>
      <c r="B166" s="31">
        <v>2004</v>
      </c>
      <c r="C166" s="25" t="s">
        <v>35</v>
      </c>
      <c r="D166" s="26">
        <v>38164</v>
      </c>
      <c r="E166" s="71" t="s">
        <v>91</v>
      </c>
      <c r="F166" s="25" t="s">
        <v>36</v>
      </c>
      <c r="G166" s="38">
        <v>11.6</v>
      </c>
      <c r="H166" s="30">
        <v>0.5</v>
      </c>
      <c r="I166" s="7" t="s">
        <v>21</v>
      </c>
      <c r="J166" s="30">
        <v>4</v>
      </c>
      <c r="K166" s="32">
        <v>12.2</v>
      </c>
      <c r="L166" s="67">
        <f t="shared" si="13"/>
        <v>11.666666666666666</v>
      </c>
      <c r="M166" s="25">
        <v>2.2</v>
      </c>
      <c r="N166" s="52">
        <f>SUM(L165:L166)/2</f>
        <v>11.708333333333332</v>
      </c>
      <c r="O166" s="25">
        <v>2</v>
      </c>
      <c r="P166" s="68"/>
      <c r="U166" s="84"/>
    </row>
    <row r="167" spans="1:21" s="24" customFormat="1" ht="12.75">
      <c r="A167" s="54"/>
      <c r="B167" s="31"/>
      <c r="C167" s="25"/>
      <c r="D167" s="26"/>
      <c r="E167" s="71"/>
      <c r="F167" s="25"/>
      <c r="G167" s="38"/>
      <c r="H167" s="30"/>
      <c r="I167" s="7" t="s">
        <v>21</v>
      </c>
      <c r="J167" s="30"/>
      <c r="K167" s="32"/>
      <c r="L167" s="67" t="e">
        <f t="shared" si="13"/>
        <v>#DIV/0!</v>
      </c>
      <c r="M167" s="25"/>
      <c r="N167" s="52"/>
      <c r="O167" s="25"/>
      <c r="P167" s="68"/>
      <c r="U167" s="84"/>
    </row>
    <row r="168" spans="1:21" s="24" customFormat="1" ht="12.75">
      <c r="A168" s="54" t="s">
        <v>34</v>
      </c>
      <c r="B168" s="31">
        <v>2004</v>
      </c>
      <c r="C168" s="159" t="s">
        <v>101</v>
      </c>
      <c r="D168" s="26">
        <v>38194</v>
      </c>
      <c r="E168" s="71" t="s">
        <v>86</v>
      </c>
      <c r="F168" s="25" t="s">
        <v>31</v>
      </c>
      <c r="G168" s="38"/>
      <c r="H168" s="30"/>
      <c r="I168" s="7" t="s">
        <v>21</v>
      </c>
      <c r="J168" s="30"/>
      <c r="K168" s="32"/>
      <c r="L168" s="67" t="s">
        <v>111</v>
      </c>
      <c r="M168" s="25"/>
      <c r="N168" s="52"/>
      <c r="O168" s="25" t="s">
        <v>112</v>
      </c>
      <c r="P168" s="68"/>
      <c r="U168" s="84"/>
    </row>
    <row r="169" spans="1:21" s="24" customFormat="1" ht="12.75">
      <c r="A169" s="54"/>
      <c r="B169" s="31"/>
      <c r="C169" s="25"/>
      <c r="D169" s="26"/>
      <c r="E169" s="71"/>
      <c r="F169" s="25"/>
      <c r="G169" s="38"/>
      <c r="H169" s="30"/>
      <c r="I169" s="7" t="s">
        <v>21</v>
      </c>
      <c r="J169" s="30"/>
      <c r="K169" s="32"/>
      <c r="L169" s="67" t="e">
        <f t="shared" si="13"/>
        <v>#DIV/0!</v>
      </c>
      <c r="M169" s="25"/>
      <c r="N169" s="52"/>
      <c r="O169" s="25"/>
      <c r="P169" s="68"/>
      <c r="U169" s="84"/>
    </row>
    <row r="170" spans="1:21" s="24" customFormat="1" ht="12.75">
      <c r="A170" s="54" t="s">
        <v>34</v>
      </c>
      <c r="B170" s="31">
        <v>2004</v>
      </c>
      <c r="C170" s="159" t="s">
        <v>108</v>
      </c>
      <c r="D170" s="26">
        <v>38201</v>
      </c>
      <c r="E170" s="71" t="s">
        <v>113</v>
      </c>
      <c r="F170" s="25" t="s">
        <v>31</v>
      </c>
      <c r="G170" s="38"/>
      <c r="H170" s="30"/>
      <c r="I170" s="7" t="s">
        <v>21</v>
      </c>
      <c r="J170" s="30"/>
      <c r="K170" s="32"/>
      <c r="L170" s="67" t="s">
        <v>114</v>
      </c>
      <c r="M170" s="25"/>
      <c r="N170" s="52"/>
      <c r="O170" s="25">
        <v>2.4</v>
      </c>
      <c r="P170" s="68"/>
      <c r="U170" s="84"/>
    </row>
    <row r="171" spans="1:21" s="24" customFormat="1" ht="12.75">
      <c r="A171" s="54"/>
      <c r="B171" s="31"/>
      <c r="C171" s="25"/>
      <c r="D171" s="26"/>
      <c r="E171" s="71"/>
      <c r="F171" s="25"/>
      <c r="G171" s="38"/>
      <c r="H171" s="30"/>
      <c r="I171" s="7" t="s">
        <v>21</v>
      </c>
      <c r="J171" s="30"/>
      <c r="K171" s="32"/>
      <c r="L171" s="67" t="e">
        <f t="shared" si="13"/>
        <v>#DIV/0!</v>
      </c>
      <c r="M171" s="25"/>
      <c r="N171" s="52"/>
      <c r="O171" s="25"/>
      <c r="P171" s="68"/>
      <c r="U171" s="84"/>
    </row>
    <row r="172" spans="1:21" s="24" customFormat="1" ht="12.75">
      <c r="A172" s="54" t="s">
        <v>34</v>
      </c>
      <c r="B172" s="31">
        <v>2004</v>
      </c>
      <c r="C172" s="25" t="s">
        <v>44</v>
      </c>
      <c r="D172" s="26">
        <v>38214</v>
      </c>
      <c r="E172" s="71" t="s">
        <v>119</v>
      </c>
      <c r="F172" s="25" t="s">
        <v>43</v>
      </c>
      <c r="G172" s="38">
        <v>10.3</v>
      </c>
      <c r="H172" s="30">
        <v>5</v>
      </c>
      <c r="I172" s="7" t="s">
        <v>21</v>
      </c>
      <c r="J172" s="30">
        <v>3</v>
      </c>
      <c r="K172" s="32">
        <v>11.6</v>
      </c>
      <c r="L172" s="67">
        <f>SUM(G172)+H172/(H172+J172)*(K172-G172)</f>
        <v>11.1125</v>
      </c>
      <c r="M172" s="25">
        <v>1</v>
      </c>
      <c r="N172" s="70">
        <v>11.1</v>
      </c>
      <c r="O172" s="25" t="s">
        <v>97</v>
      </c>
      <c r="P172" s="68"/>
      <c r="U172" s="84"/>
    </row>
    <row r="173" spans="1:21" s="24" customFormat="1" ht="12.75">
      <c r="A173" s="54" t="s">
        <v>34</v>
      </c>
      <c r="B173" s="31">
        <v>2004</v>
      </c>
      <c r="C173" s="25" t="s">
        <v>44</v>
      </c>
      <c r="D173" s="26">
        <v>38214</v>
      </c>
      <c r="E173" s="71" t="s">
        <v>119</v>
      </c>
      <c r="F173" s="25" t="s">
        <v>43</v>
      </c>
      <c r="G173" s="38">
        <v>11</v>
      </c>
      <c r="H173" s="30">
        <v>1</v>
      </c>
      <c r="I173" s="7" t="s">
        <v>21</v>
      </c>
      <c r="J173" s="30">
        <v>4</v>
      </c>
      <c r="K173" s="32">
        <v>11.6</v>
      </c>
      <c r="L173" s="67">
        <f t="shared" si="13"/>
        <v>11.12</v>
      </c>
      <c r="M173" s="25">
        <v>1</v>
      </c>
      <c r="N173" s="52">
        <f>SUM(L172:L173)/2</f>
        <v>11.11625</v>
      </c>
      <c r="O173" s="25" t="s">
        <v>97</v>
      </c>
      <c r="P173" s="68"/>
      <c r="U173" s="84"/>
    </row>
    <row r="174" spans="1:21" s="24" customFormat="1" ht="12.75">
      <c r="A174" s="54"/>
      <c r="B174" s="31"/>
      <c r="C174" s="25"/>
      <c r="D174" s="26"/>
      <c r="E174" s="71"/>
      <c r="F174" s="25"/>
      <c r="G174" s="38"/>
      <c r="H174" s="30"/>
      <c r="I174" s="7" t="s">
        <v>21</v>
      </c>
      <c r="J174" s="30"/>
      <c r="K174" s="32"/>
      <c r="L174" s="67" t="e">
        <f t="shared" si="13"/>
        <v>#DIV/0!</v>
      </c>
      <c r="M174" s="25"/>
      <c r="N174" s="52"/>
      <c r="O174" s="25"/>
      <c r="P174" s="68"/>
      <c r="U174" s="84"/>
    </row>
    <row r="175" spans="1:21" s="24" customFormat="1" ht="12.75">
      <c r="A175" s="54" t="s">
        <v>34</v>
      </c>
      <c r="B175" s="31">
        <v>2004</v>
      </c>
      <c r="C175" s="25" t="s">
        <v>27</v>
      </c>
      <c r="D175" s="26">
        <v>38256</v>
      </c>
      <c r="E175" s="71" t="s">
        <v>110</v>
      </c>
      <c r="F175" s="25" t="s">
        <v>31</v>
      </c>
      <c r="G175" s="38">
        <v>6.2</v>
      </c>
      <c r="H175" s="30">
        <v>6</v>
      </c>
      <c r="I175" s="7" t="s">
        <v>21</v>
      </c>
      <c r="J175" s="30">
        <v>1</v>
      </c>
      <c r="K175" s="32">
        <v>6.9</v>
      </c>
      <c r="L175" s="67">
        <f>SUM(G175)+H175/(H175+J175)*(K175-G175)</f>
        <v>6.800000000000001</v>
      </c>
      <c r="M175" s="25">
        <v>1.5</v>
      </c>
      <c r="N175" s="70">
        <v>6.8</v>
      </c>
      <c r="O175" s="25" t="s">
        <v>121</v>
      </c>
      <c r="P175" s="68"/>
      <c r="U175" s="84"/>
    </row>
    <row r="176" spans="1:21" s="24" customFormat="1" ht="12.75">
      <c r="A176" s="54" t="s">
        <v>34</v>
      </c>
      <c r="B176" s="31">
        <v>2004</v>
      </c>
      <c r="C176" s="25" t="s">
        <v>27</v>
      </c>
      <c r="D176" s="26">
        <v>38256</v>
      </c>
      <c r="E176" s="71" t="s">
        <v>110</v>
      </c>
      <c r="F176" s="25" t="s">
        <v>31</v>
      </c>
      <c r="G176" s="38">
        <v>6.2</v>
      </c>
      <c r="H176" s="30">
        <v>6</v>
      </c>
      <c r="I176" s="7" t="s">
        <v>21</v>
      </c>
      <c r="J176" s="30">
        <v>1.5</v>
      </c>
      <c r="K176" s="32">
        <v>7</v>
      </c>
      <c r="L176" s="67">
        <f t="shared" si="13"/>
        <v>6.84</v>
      </c>
      <c r="M176" s="25">
        <v>1.5</v>
      </c>
      <c r="N176" s="52">
        <f>SUM(L175:L176)/2</f>
        <v>6.82</v>
      </c>
      <c r="O176" s="25" t="s">
        <v>121</v>
      </c>
      <c r="P176" s="68"/>
      <c r="U176" s="84"/>
    </row>
    <row r="177" spans="1:21" s="24" customFormat="1" ht="12.75">
      <c r="A177" s="54"/>
      <c r="B177" s="31"/>
      <c r="C177" s="25"/>
      <c r="D177" s="26"/>
      <c r="E177" s="71"/>
      <c r="F177" s="25"/>
      <c r="G177" s="38"/>
      <c r="H177" s="30"/>
      <c r="I177" s="7" t="s">
        <v>21</v>
      </c>
      <c r="J177" s="30"/>
      <c r="K177" s="32"/>
      <c r="L177" s="67" t="e">
        <f t="shared" si="13"/>
        <v>#DIV/0!</v>
      </c>
      <c r="M177" s="25"/>
      <c r="N177" s="52"/>
      <c r="O177" s="25"/>
      <c r="P177" s="68"/>
      <c r="U177" s="84"/>
    </row>
    <row r="178" spans="1:21" s="24" customFormat="1" ht="12.75">
      <c r="A178" s="54" t="s">
        <v>34</v>
      </c>
      <c r="B178" s="31">
        <v>2004</v>
      </c>
      <c r="C178" s="25" t="s">
        <v>27</v>
      </c>
      <c r="D178" s="26">
        <v>38271</v>
      </c>
      <c r="E178" s="71" t="s">
        <v>122</v>
      </c>
      <c r="F178" s="25" t="s">
        <v>31</v>
      </c>
      <c r="G178" s="38">
        <v>6.2</v>
      </c>
      <c r="H178" s="30">
        <v>6</v>
      </c>
      <c r="I178" s="7" t="s">
        <v>21</v>
      </c>
      <c r="J178" s="30">
        <v>2</v>
      </c>
      <c r="K178" s="32">
        <v>7</v>
      </c>
      <c r="L178" s="67">
        <f>SUM(G178)+H178/(H178+J178)*(K178-G178)</f>
        <v>6.8</v>
      </c>
      <c r="M178" s="25">
        <v>1.5</v>
      </c>
      <c r="N178" s="70">
        <v>6.8</v>
      </c>
      <c r="O178" s="25" t="s">
        <v>123</v>
      </c>
      <c r="P178" s="68"/>
      <c r="U178" s="84"/>
    </row>
    <row r="179" spans="1:21" s="24" customFormat="1" ht="12.75">
      <c r="A179" s="54" t="s">
        <v>34</v>
      </c>
      <c r="B179" s="31">
        <v>2004</v>
      </c>
      <c r="C179" s="25" t="s">
        <v>27</v>
      </c>
      <c r="D179" s="26">
        <v>38271</v>
      </c>
      <c r="E179" s="71" t="s">
        <v>122</v>
      </c>
      <c r="F179" s="25" t="s">
        <v>31</v>
      </c>
      <c r="G179" s="38">
        <v>6.2</v>
      </c>
      <c r="H179" s="30">
        <v>6</v>
      </c>
      <c r="I179" s="7" t="s">
        <v>21</v>
      </c>
      <c r="J179" s="30">
        <v>1.5</v>
      </c>
      <c r="K179" s="32">
        <v>7</v>
      </c>
      <c r="L179" s="67">
        <f t="shared" si="13"/>
        <v>6.84</v>
      </c>
      <c r="M179" s="25">
        <v>1.5</v>
      </c>
      <c r="N179" s="52"/>
      <c r="O179" s="25" t="s">
        <v>123</v>
      </c>
      <c r="P179" s="68"/>
      <c r="U179" s="84"/>
    </row>
    <row r="180" spans="1:21" s="24" customFormat="1" ht="12.75">
      <c r="A180" s="54" t="s">
        <v>34</v>
      </c>
      <c r="B180" s="31">
        <v>2004</v>
      </c>
      <c r="C180" s="25" t="s">
        <v>27</v>
      </c>
      <c r="D180" s="26">
        <v>38271</v>
      </c>
      <c r="E180" s="71" t="s">
        <v>122</v>
      </c>
      <c r="F180" s="25" t="s">
        <v>31</v>
      </c>
      <c r="G180" s="38">
        <v>6.2</v>
      </c>
      <c r="H180" s="30">
        <v>6</v>
      </c>
      <c r="I180" s="7" t="s">
        <v>21</v>
      </c>
      <c r="J180" s="30">
        <v>0.5</v>
      </c>
      <c r="K180" s="32">
        <v>6.9</v>
      </c>
      <c r="L180" s="67">
        <f t="shared" si="13"/>
        <v>6.846153846153847</v>
      </c>
      <c r="M180" s="25">
        <v>1.5</v>
      </c>
      <c r="N180" s="52"/>
      <c r="O180" s="25" t="s">
        <v>123</v>
      </c>
      <c r="P180" s="68"/>
      <c r="U180" s="84"/>
    </row>
    <row r="181" spans="1:21" s="24" customFormat="1" ht="12.75">
      <c r="A181" s="54" t="s">
        <v>34</v>
      </c>
      <c r="B181" s="31">
        <v>2004</v>
      </c>
      <c r="C181" s="25" t="s">
        <v>27</v>
      </c>
      <c r="D181" s="26">
        <v>38271</v>
      </c>
      <c r="E181" s="71" t="s">
        <v>122</v>
      </c>
      <c r="F181" s="25" t="s">
        <v>31</v>
      </c>
      <c r="G181" s="38">
        <v>6.2</v>
      </c>
      <c r="H181" s="30">
        <v>5</v>
      </c>
      <c r="I181" s="7" t="s">
        <v>21</v>
      </c>
      <c r="J181" s="30">
        <v>2</v>
      </c>
      <c r="K181" s="32">
        <v>7</v>
      </c>
      <c r="L181" s="67">
        <f aca="true" t="shared" si="14" ref="L181:L196">SUM(G181)+H181/(H181+J181)*(K181-G181)</f>
        <v>6.771428571428571</v>
      </c>
      <c r="M181" s="25">
        <v>1.5</v>
      </c>
      <c r="N181" s="52">
        <f>SUM(L178:L181)/4</f>
        <v>6.814395604395605</v>
      </c>
      <c r="O181" s="25" t="s">
        <v>123</v>
      </c>
      <c r="P181" s="68"/>
      <c r="U181" s="84"/>
    </row>
    <row r="182" spans="1:21" s="24" customFormat="1" ht="12.75">
      <c r="A182" s="54"/>
      <c r="B182" s="31"/>
      <c r="C182" s="25"/>
      <c r="D182" s="26"/>
      <c r="E182" s="71"/>
      <c r="F182" s="25"/>
      <c r="G182" s="38"/>
      <c r="H182" s="30"/>
      <c r="I182" s="7" t="s">
        <v>21</v>
      </c>
      <c r="J182" s="30"/>
      <c r="K182" s="32"/>
      <c r="L182" s="67" t="e">
        <f t="shared" si="14"/>
        <v>#DIV/0!</v>
      </c>
      <c r="M182" s="25"/>
      <c r="N182" s="52"/>
      <c r="O182" s="25"/>
      <c r="P182" s="68"/>
      <c r="U182" s="84"/>
    </row>
    <row r="183" spans="1:21" s="24" customFormat="1" ht="12.75">
      <c r="A183" s="54" t="s">
        <v>34</v>
      </c>
      <c r="B183" s="31">
        <v>2007</v>
      </c>
      <c r="C183" s="25" t="s">
        <v>44</v>
      </c>
      <c r="D183" s="26">
        <v>39291</v>
      </c>
      <c r="E183" s="71" t="s">
        <v>106</v>
      </c>
      <c r="F183" s="25" t="s">
        <v>258</v>
      </c>
      <c r="G183" s="38">
        <v>9.3</v>
      </c>
      <c r="H183" s="30">
        <v>5</v>
      </c>
      <c r="I183" s="7" t="s">
        <v>21</v>
      </c>
      <c r="J183" s="30">
        <v>2.2</v>
      </c>
      <c r="K183" s="32">
        <v>10.3</v>
      </c>
      <c r="L183" s="67">
        <f t="shared" si="14"/>
        <v>9.994444444444445</v>
      </c>
      <c r="M183" s="25">
        <v>1.5</v>
      </c>
      <c r="N183" s="52">
        <v>10</v>
      </c>
      <c r="O183" s="25" t="s">
        <v>107</v>
      </c>
      <c r="P183" s="68"/>
      <c r="U183" s="84"/>
    </row>
    <row r="184" spans="1:21" s="24" customFormat="1" ht="12.75">
      <c r="A184" s="54"/>
      <c r="B184" s="31"/>
      <c r="C184" s="25"/>
      <c r="D184" s="26"/>
      <c r="E184" s="71"/>
      <c r="F184" s="25"/>
      <c r="G184" s="38"/>
      <c r="H184" s="30"/>
      <c r="I184" s="7" t="s">
        <v>21</v>
      </c>
      <c r="J184" s="30"/>
      <c r="K184" s="32"/>
      <c r="L184" s="67" t="e">
        <f t="shared" si="14"/>
        <v>#DIV/0!</v>
      </c>
      <c r="M184" s="25"/>
      <c r="N184" s="52"/>
      <c r="O184" s="25"/>
      <c r="P184" s="68"/>
      <c r="U184" s="84"/>
    </row>
    <row r="185" spans="1:21" s="24" customFormat="1" ht="12.75">
      <c r="A185" s="54" t="s">
        <v>34</v>
      </c>
      <c r="B185" s="31">
        <v>2007</v>
      </c>
      <c r="C185" s="25" t="s">
        <v>44</v>
      </c>
      <c r="D185" s="26">
        <v>39308</v>
      </c>
      <c r="E185" s="71" t="s">
        <v>212</v>
      </c>
      <c r="F185" s="25" t="s">
        <v>258</v>
      </c>
      <c r="G185" s="38">
        <v>9.3</v>
      </c>
      <c r="H185" s="30">
        <v>2</v>
      </c>
      <c r="I185" s="7" t="s">
        <v>21</v>
      </c>
      <c r="J185" s="30">
        <v>5</v>
      </c>
      <c r="K185" s="32">
        <v>10.3</v>
      </c>
      <c r="L185" s="67">
        <f t="shared" si="14"/>
        <v>9.585714285714287</v>
      </c>
      <c r="M185" s="25">
        <v>2</v>
      </c>
      <c r="N185" s="52">
        <v>9.6</v>
      </c>
      <c r="O185" s="25">
        <v>2.7</v>
      </c>
      <c r="P185" s="68"/>
      <c r="U185" s="84"/>
    </row>
    <row r="186" spans="1:21" s="24" customFormat="1" ht="12.75">
      <c r="A186" s="54" t="s">
        <v>34</v>
      </c>
      <c r="B186" s="31">
        <v>2007</v>
      </c>
      <c r="C186" s="25" t="s">
        <v>44</v>
      </c>
      <c r="D186" s="26">
        <v>39308</v>
      </c>
      <c r="E186" s="71" t="s">
        <v>261</v>
      </c>
      <c r="F186" s="25" t="s">
        <v>258</v>
      </c>
      <c r="G186" s="38">
        <v>9</v>
      </c>
      <c r="H186" s="30">
        <v>2</v>
      </c>
      <c r="I186" s="7" t="s">
        <v>21</v>
      </c>
      <c r="J186" s="30">
        <v>2</v>
      </c>
      <c r="K186" s="32">
        <v>10.3</v>
      </c>
      <c r="L186" s="67">
        <f t="shared" si="14"/>
        <v>9.65</v>
      </c>
      <c r="M186" s="25">
        <v>2</v>
      </c>
      <c r="N186" s="52">
        <v>9.7</v>
      </c>
      <c r="O186" s="25">
        <v>2.7</v>
      </c>
      <c r="P186" s="68" t="s">
        <v>225</v>
      </c>
      <c r="U186" s="84"/>
    </row>
    <row r="187" spans="1:21" s="24" customFormat="1" ht="12.75">
      <c r="A187" s="54"/>
      <c r="B187" s="31"/>
      <c r="C187" s="25"/>
      <c r="D187" s="26"/>
      <c r="E187" s="71"/>
      <c r="F187" s="25"/>
      <c r="G187" s="38"/>
      <c r="H187" s="30"/>
      <c r="I187" s="7" t="s">
        <v>21</v>
      </c>
      <c r="J187" s="30"/>
      <c r="K187" s="32"/>
      <c r="L187" s="67" t="e">
        <f t="shared" si="14"/>
        <v>#DIV/0!</v>
      </c>
      <c r="M187" s="25"/>
      <c r="N187" s="52"/>
      <c r="O187" s="25"/>
      <c r="P187" s="68"/>
      <c r="U187" s="84"/>
    </row>
    <row r="188" spans="1:21" s="24" customFormat="1" ht="13.5" thickBot="1">
      <c r="A188" s="260"/>
      <c r="B188" s="282"/>
      <c r="C188" s="174"/>
      <c r="D188" s="224"/>
      <c r="E188" s="269"/>
      <c r="F188" s="174"/>
      <c r="G188" s="246"/>
      <c r="H188" s="226"/>
      <c r="I188" s="227" t="s">
        <v>21</v>
      </c>
      <c r="J188" s="226"/>
      <c r="K188" s="228"/>
      <c r="L188" s="229" t="e">
        <f t="shared" si="14"/>
        <v>#DIV/0!</v>
      </c>
      <c r="M188" s="174"/>
      <c r="N188" s="247"/>
      <c r="O188" s="174"/>
      <c r="P188" s="248"/>
      <c r="U188" s="84"/>
    </row>
    <row r="189" spans="1:21" s="24" customFormat="1" ht="13.5" thickTop="1">
      <c r="A189" s="262"/>
      <c r="B189" s="283"/>
      <c r="C189" s="250"/>
      <c r="D189" s="251"/>
      <c r="E189" s="265"/>
      <c r="F189" s="250"/>
      <c r="G189" s="252"/>
      <c r="H189" s="253"/>
      <c r="I189" s="254" t="s">
        <v>21</v>
      </c>
      <c r="J189" s="253"/>
      <c r="K189" s="255"/>
      <c r="L189" s="256" t="e">
        <f t="shared" si="14"/>
        <v>#DIV/0!</v>
      </c>
      <c r="M189" s="250"/>
      <c r="N189" s="257"/>
      <c r="O189" s="250"/>
      <c r="P189" s="258"/>
      <c r="U189" s="84"/>
    </row>
    <row r="190" spans="1:21" s="24" customFormat="1" ht="12.75">
      <c r="A190" s="54" t="s">
        <v>259</v>
      </c>
      <c r="B190" s="31">
        <v>2007</v>
      </c>
      <c r="C190" s="25" t="s">
        <v>44</v>
      </c>
      <c r="D190" s="26">
        <v>39291</v>
      </c>
      <c r="E190" s="71" t="s">
        <v>260</v>
      </c>
      <c r="F190" s="25" t="s">
        <v>258</v>
      </c>
      <c r="G190" s="38">
        <v>11</v>
      </c>
      <c r="H190" s="30">
        <v>5.5</v>
      </c>
      <c r="I190" s="7" t="s">
        <v>21</v>
      </c>
      <c r="J190" s="30">
        <v>2</v>
      </c>
      <c r="K190" s="32">
        <v>11.6</v>
      </c>
      <c r="L190" s="67">
        <f t="shared" si="14"/>
        <v>11.44</v>
      </c>
      <c r="M190" s="25">
        <v>1.5</v>
      </c>
      <c r="N190" s="52">
        <v>11.4</v>
      </c>
      <c r="O190" s="25" t="s">
        <v>107</v>
      </c>
      <c r="P190" s="68"/>
      <c r="U190" s="84"/>
    </row>
    <row r="191" spans="1:21" s="24" customFormat="1" ht="12.75">
      <c r="A191" s="54"/>
      <c r="B191" s="31"/>
      <c r="C191" s="25"/>
      <c r="D191" s="26"/>
      <c r="E191" s="71"/>
      <c r="F191" s="25"/>
      <c r="G191" s="38"/>
      <c r="H191" s="30"/>
      <c r="I191" s="7" t="s">
        <v>21</v>
      </c>
      <c r="J191" s="30"/>
      <c r="K191" s="32"/>
      <c r="L191" s="67" t="e">
        <f t="shared" si="14"/>
        <v>#DIV/0!</v>
      </c>
      <c r="M191" s="25"/>
      <c r="N191" s="52"/>
      <c r="O191" s="25"/>
      <c r="P191" s="68"/>
      <c r="U191" s="84"/>
    </row>
    <row r="192" spans="1:21" s="24" customFormat="1" ht="12.75">
      <c r="A192" s="54" t="s">
        <v>259</v>
      </c>
      <c r="B192" s="31">
        <v>2007</v>
      </c>
      <c r="C192" s="25" t="s">
        <v>44</v>
      </c>
      <c r="D192" s="26">
        <v>39308</v>
      </c>
      <c r="E192" s="71" t="s">
        <v>262</v>
      </c>
      <c r="F192" s="25" t="s">
        <v>258</v>
      </c>
      <c r="G192" s="38">
        <v>11</v>
      </c>
      <c r="H192" s="30">
        <v>6</v>
      </c>
      <c r="I192" s="7" t="s">
        <v>21</v>
      </c>
      <c r="J192" s="30">
        <v>2</v>
      </c>
      <c r="K192" s="32">
        <v>11.7</v>
      </c>
      <c r="L192" s="67">
        <f t="shared" si="14"/>
        <v>11.524999999999999</v>
      </c>
      <c r="M192" s="25">
        <v>1.5</v>
      </c>
      <c r="N192" s="52">
        <v>11.5</v>
      </c>
      <c r="O192" s="25">
        <v>2.7</v>
      </c>
      <c r="P192" s="68"/>
      <c r="U192" s="84"/>
    </row>
    <row r="193" spans="1:21" s="24" customFormat="1" ht="12.75">
      <c r="A193" s="54"/>
      <c r="B193" s="31"/>
      <c r="C193" s="25"/>
      <c r="D193" s="26"/>
      <c r="E193" s="71"/>
      <c r="F193" s="25"/>
      <c r="G193" s="38"/>
      <c r="H193" s="30"/>
      <c r="I193" s="7" t="s">
        <v>21</v>
      </c>
      <c r="J193" s="30"/>
      <c r="K193" s="32"/>
      <c r="L193" s="67" t="e">
        <f t="shared" si="14"/>
        <v>#DIV/0!</v>
      </c>
      <c r="M193" s="25"/>
      <c r="N193" s="52"/>
      <c r="O193" s="25"/>
      <c r="P193" s="68"/>
      <c r="U193" s="84"/>
    </row>
    <row r="194" spans="1:21" s="24" customFormat="1" ht="13.5" thickBot="1">
      <c r="A194" s="260"/>
      <c r="B194" s="282"/>
      <c r="C194" s="174"/>
      <c r="D194" s="224"/>
      <c r="E194" s="269"/>
      <c r="F194" s="174"/>
      <c r="G194" s="246"/>
      <c r="H194" s="226"/>
      <c r="I194" s="227" t="s">
        <v>21</v>
      </c>
      <c r="J194" s="226"/>
      <c r="K194" s="228"/>
      <c r="L194" s="229" t="e">
        <f t="shared" si="14"/>
        <v>#DIV/0!</v>
      </c>
      <c r="M194" s="174"/>
      <c r="N194" s="247"/>
      <c r="O194" s="174"/>
      <c r="P194" s="248"/>
      <c r="U194" s="84"/>
    </row>
    <row r="195" spans="1:21" s="24" customFormat="1" ht="13.5" thickTop="1">
      <c r="A195" s="262"/>
      <c r="B195" s="283"/>
      <c r="C195" s="250"/>
      <c r="D195" s="251"/>
      <c r="E195" s="265"/>
      <c r="F195" s="250"/>
      <c r="G195" s="252"/>
      <c r="H195" s="253"/>
      <c r="I195" s="254" t="s">
        <v>21</v>
      </c>
      <c r="J195" s="253"/>
      <c r="K195" s="255"/>
      <c r="L195" s="256" t="e">
        <f t="shared" si="14"/>
        <v>#DIV/0!</v>
      </c>
      <c r="M195" s="250"/>
      <c r="N195" s="257"/>
      <c r="O195" s="250"/>
      <c r="P195" s="258"/>
      <c r="U195" s="84"/>
    </row>
    <row r="196" spans="1:21" s="24" customFormat="1" ht="12.75">
      <c r="A196" s="54" t="s">
        <v>239</v>
      </c>
      <c r="B196" s="31">
        <v>2007</v>
      </c>
      <c r="C196" s="25" t="s">
        <v>27</v>
      </c>
      <c r="D196" s="26">
        <v>39095</v>
      </c>
      <c r="E196" s="71" t="s">
        <v>240</v>
      </c>
      <c r="F196" s="25" t="s">
        <v>224</v>
      </c>
      <c r="G196" s="38">
        <v>7.6</v>
      </c>
      <c r="H196" s="30">
        <v>3</v>
      </c>
      <c r="I196" s="7" t="s">
        <v>21</v>
      </c>
      <c r="J196" s="30">
        <v>0.2</v>
      </c>
      <c r="K196" s="32">
        <v>7.8</v>
      </c>
      <c r="L196" s="67">
        <f t="shared" si="14"/>
        <v>7.7875</v>
      </c>
      <c r="M196" s="25">
        <v>2</v>
      </c>
      <c r="N196" s="48">
        <v>7.8</v>
      </c>
      <c r="O196" s="25">
        <v>1.2</v>
      </c>
      <c r="P196" s="68"/>
      <c r="U196" s="84"/>
    </row>
    <row r="197" spans="1:21" s="24" customFormat="1" ht="12.75">
      <c r="A197" s="54" t="s">
        <v>239</v>
      </c>
      <c r="B197" s="31">
        <v>2007</v>
      </c>
      <c r="C197" s="25" t="s">
        <v>27</v>
      </c>
      <c r="D197" s="26">
        <v>39095</v>
      </c>
      <c r="E197" s="71" t="s">
        <v>240</v>
      </c>
      <c r="F197" s="25" t="s">
        <v>224</v>
      </c>
      <c r="G197" s="38" t="s">
        <v>63</v>
      </c>
      <c r="H197" s="30"/>
      <c r="I197" s="7" t="s">
        <v>21</v>
      </c>
      <c r="J197" s="30"/>
      <c r="K197" s="32"/>
      <c r="L197" s="67">
        <v>7.8</v>
      </c>
      <c r="M197" s="25">
        <v>2</v>
      </c>
      <c r="N197" s="52">
        <f>SUM(L196:L197)/2</f>
        <v>7.793749999999999</v>
      </c>
      <c r="O197" s="25">
        <v>1.2</v>
      </c>
      <c r="P197" s="68"/>
      <c r="U197" s="84"/>
    </row>
    <row r="198" spans="1:21" s="24" customFormat="1" ht="12.75">
      <c r="A198" s="54"/>
      <c r="B198" s="31"/>
      <c r="C198" s="25"/>
      <c r="D198" s="26"/>
      <c r="E198" s="71"/>
      <c r="F198" s="25"/>
      <c r="G198" s="38"/>
      <c r="H198" s="30"/>
      <c r="I198" s="7" t="s">
        <v>21</v>
      </c>
      <c r="J198" s="30"/>
      <c r="K198" s="32"/>
      <c r="L198" s="67" t="e">
        <f aca="true" t="shared" si="15" ref="L198:L207">SUM(G198)+H198/(H198+J198)*(K198-G198)</f>
        <v>#DIV/0!</v>
      </c>
      <c r="M198" s="25"/>
      <c r="N198" s="52"/>
      <c r="O198" s="25"/>
      <c r="P198" s="68"/>
      <c r="U198" s="84"/>
    </row>
    <row r="199" spans="1:21" s="24" customFormat="1" ht="12.75">
      <c r="A199" s="54" t="s">
        <v>239</v>
      </c>
      <c r="B199" s="31">
        <v>2007</v>
      </c>
      <c r="C199" s="25" t="s">
        <v>27</v>
      </c>
      <c r="D199" s="26">
        <v>39110</v>
      </c>
      <c r="E199" s="71" t="s">
        <v>247</v>
      </c>
      <c r="F199" s="25" t="s">
        <v>224</v>
      </c>
      <c r="G199" s="38">
        <v>7.6</v>
      </c>
      <c r="H199" s="30">
        <v>1.5</v>
      </c>
      <c r="I199" s="7" t="s">
        <v>21</v>
      </c>
      <c r="J199" s="30">
        <v>5.5</v>
      </c>
      <c r="K199" s="32">
        <v>8.3</v>
      </c>
      <c r="L199" s="67">
        <f t="shared" si="15"/>
        <v>7.75</v>
      </c>
      <c r="M199" s="25">
        <v>2</v>
      </c>
      <c r="N199" s="48">
        <v>7.8</v>
      </c>
      <c r="O199" s="25">
        <v>1.2</v>
      </c>
      <c r="P199" s="68"/>
      <c r="U199" s="84"/>
    </row>
    <row r="200" spans="1:21" s="24" customFormat="1" ht="12.75">
      <c r="A200" s="54"/>
      <c r="B200" s="31"/>
      <c r="C200" s="25"/>
      <c r="D200" s="26"/>
      <c r="E200" s="71"/>
      <c r="F200" s="25"/>
      <c r="G200" s="38"/>
      <c r="H200" s="30"/>
      <c r="I200" s="7" t="s">
        <v>21</v>
      </c>
      <c r="J200" s="30"/>
      <c r="K200" s="32"/>
      <c r="L200" s="67" t="e">
        <f t="shared" si="15"/>
        <v>#DIV/0!</v>
      </c>
      <c r="M200" s="25"/>
      <c r="N200" s="52"/>
      <c r="O200" s="25"/>
      <c r="P200" s="68"/>
      <c r="U200" s="84"/>
    </row>
    <row r="201" spans="1:21" s="24" customFormat="1" ht="12.75">
      <c r="A201" s="54" t="s">
        <v>239</v>
      </c>
      <c r="B201" s="31">
        <v>2007</v>
      </c>
      <c r="C201" s="25" t="s">
        <v>27</v>
      </c>
      <c r="D201" s="26">
        <v>39132</v>
      </c>
      <c r="E201" s="71" t="s">
        <v>76</v>
      </c>
      <c r="F201" s="25" t="s">
        <v>224</v>
      </c>
      <c r="G201" s="38">
        <v>5.6</v>
      </c>
      <c r="H201" s="30">
        <v>2.5</v>
      </c>
      <c r="I201" s="7" t="s">
        <v>21</v>
      </c>
      <c r="J201" s="30">
        <v>4</v>
      </c>
      <c r="K201" s="32">
        <v>6.5</v>
      </c>
      <c r="L201" s="67">
        <f t="shared" si="15"/>
        <v>5.946153846153846</v>
      </c>
      <c r="M201" s="25">
        <v>2</v>
      </c>
      <c r="N201" s="48">
        <v>5.95</v>
      </c>
      <c r="O201" s="25">
        <v>1</v>
      </c>
      <c r="P201" s="68"/>
      <c r="U201" s="84"/>
    </row>
    <row r="202" spans="1:21" s="24" customFormat="1" ht="12.75">
      <c r="A202" s="54"/>
      <c r="B202" s="31"/>
      <c r="C202" s="25"/>
      <c r="D202" s="26"/>
      <c r="E202" s="71"/>
      <c r="F202" s="25"/>
      <c r="G202" s="38"/>
      <c r="H202" s="30"/>
      <c r="I202" s="7" t="s">
        <v>21</v>
      </c>
      <c r="J202" s="30"/>
      <c r="K202" s="32"/>
      <c r="L202" s="67" t="e">
        <f t="shared" si="15"/>
        <v>#DIV/0!</v>
      </c>
      <c r="M202" s="25"/>
      <c r="N202" s="52"/>
      <c r="O202" s="25"/>
      <c r="P202" s="68"/>
      <c r="U202" s="84"/>
    </row>
    <row r="203" spans="1:21" s="24" customFormat="1" ht="12.75">
      <c r="A203" s="54" t="s">
        <v>239</v>
      </c>
      <c r="B203" s="31">
        <v>2007</v>
      </c>
      <c r="C203" s="25" t="s">
        <v>27</v>
      </c>
      <c r="D203" s="26">
        <v>39178</v>
      </c>
      <c r="E203" s="71" t="s">
        <v>104</v>
      </c>
      <c r="F203" s="25" t="s">
        <v>224</v>
      </c>
      <c r="G203" s="38">
        <v>6.5</v>
      </c>
      <c r="H203" s="30">
        <v>5</v>
      </c>
      <c r="I203" s="7" t="s">
        <v>21</v>
      </c>
      <c r="J203" s="30">
        <v>4</v>
      </c>
      <c r="K203" s="32">
        <v>7.6</v>
      </c>
      <c r="L203" s="67">
        <f>SUM(G203)+H203/(H203+J203)*(K203-G203)</f>
        <v>7.111111111111111</v>
      </c>
      <c r="M203" s="25">
        <v>2</v>
      </c>
      <c r="N203" s="48">
        <v>7.1</v>
      </c>
      <c r="O203" s="25">
        <v>0.8</v>
      </c>
      <c r="P203" s="68"/>
      <c r="U203" s="84"/>
    </row>
    <row r="204" spans="1:21" s="24" customFormat="1" ht="12.75">
      <c r="A204" s="54" t="s">
        <v>239</v>
      </c>
      <c r="B204" s="31">
        <v>2007</v>
      </c>
      <c r="C204" s="25" t="s">
        <v>27</v>
      </c>
      <c r="D204" s="26">
        <v>39178</v>
      </c>
      <c r="E204" s="71" t="s">
        <v>104</v>
      </c>
      <c r="F204" s="25" t="s">
        <v>224</v>
      </c>
      <c r="G204" s="38">
        <v>6.9</v>
      </c>
      <c r="H204" s="30">
        <v>2</v>
      </c>
      <c r="I204" s="7" t="s">
        <v>21</v>
      </c>
      <c r="J204" s="30">
        <v>4</v>
      </c>
      <c r="K204" s="32">
        <v>7.6</v>
      </c>
      <c r="L204" s="67">
        <f>SUM(G204)+H204/(H204+J204)*(K204-G204)</f>
        <v>7.133333333333334</v>
      </c>
      <c r="M204" s="25">
        <v>2</v>
      </c>
      <c r="N204" s="52">
        <f>SUM(L203:L204)/2</f>
        <v>7.122222222222222</v>
      </c>
      <c r="O204" s="25">
        <v>0.8</v>
      </c>
      <c r="P204" s="68"/>
      <c r="U204" s="84"/>
    </row>
    <row r="205" spans="1:21" s="24" customFormat="1" ht="12.75">
      <c r="A205" s="54"/>
      <c r="B205" s="31"/>
      <c r="C205" s="25"/>
      <c r="D205" s="26"/>
      <c r="E205" s="71"/>
      <c r="F205" s="25"/>
      <c r="G205" s="38"/>
      <c r="H205" s="30"/>
      <c r="I205" s="7" t="s">
        <v>21</v>
      </c>
      <c r="J205" s="30"/>
      <c r="K205" s="32"/>
      <c r="L205" s="67" t="e">
        <f t="shared" si="15"/>
        <v>#DIV/0!</v>
      </c>
      <c r="M205" s="25"/>
      <c r="N205" s="52"/>
      <c r="O205" s="25"/>
      <c r="P205" s="68"/>
      <c r="U205" s="84"/>
    </row>
    <row r="206" spans="1:21" s="24" customFormat="1" ht="13.5" thickBot="1">
      <c r="A206" s="54"/>
      <c r="B206" s="31"/>
      <c r="C206" s="25"/>
      <c r="D206" s="26"/>
      <c r="E206" s="71"/>
      <c r="F206" s="25"/>
      <c r="G206" s="38"/>
      <c r="H206" s="30"/>
      <c r="I206" s="7" t="s">
        <v>21</v>
      </c>
      <c r="J206" s="30"/>
      <c r="K206" s="32"/>
      <c r="L206" s="67" t="e">
        <f t="shared" si="15"/>
        <v>#DIV/0!</v>
      </c>
      <c r="M206" s="25"/>
      <c r="N206" s="52"/>
      <c r="O206" s="25"/>
      <c r="P206" s="68"/>
      <c r="U206" s="84"/>
    </row>
    <row r="207" spans="1:21" s="24" customFormat="1" ht="13.5" thickTop="1">
      <c r="A207" s="262"/>
      <c r="B207" s="283"/>
      <c r="C207" s="250"/>
      <c r="D207" s="251"/>
      <c r="E207" s="265"/>
      <c r="F207" s="250"/>
      <c r="G207" s="252"/>
      <c r="H207" s="253"/>
      <c r="I207" s="254" t="s">
        <v>21</v>
      </c>
      <c r="J207" s="253"/>
      <c r="K207" s="255"/>
      <c r="L207" s="256" t="e">
        <f t="shared" si="15"/>
        <v>#DIV/0!</v>
      </c>
      <c r="M207" s="250"/>
      <c r="N207" s="257"/>
      <c r="O207" s="250"/>
      <c r="P207" s="258"/>
      <c r="U207" s="84"/>
    </row>
    <row r="208" spans="1:21" s="24" customFormat="1" ht="12.75">
      <c r="A208" s="260"/>
      <c r="B208" s="282"/>
      <c r="C208" s="174"/>
      <c r="D208" s="224"/>
      <c r="E208" s="174"/>
      <c r="F208" s="174"/>
      <c r="G208" s="246"/>
      <c r="H208" s="226"/>
      <c r="I208" s="227"/>
      <c r="J208" s="226"/>
      <c r="K208" s="228"/>
      <c r="L208" s="229"/>
      <c r="M208" s="174"/>
      <c r="N208" s="247"/>
      <c r="O208" s="174"/>
      <c r="P208" s="248"/>
      <c r="U208" s="84"/>
    </row>
    <row r="209" spans="1:21" s="24" customFormat="1" ht="12.75">
      <c r="A209" s="175" t="s">
        <v>237</v>
      </c>
      <c r="B209" s="31">
        <v>2007</v>
      </c>
      <c r="C209" s="176" t="s">
        <v>27</v>
      </c>
      <c r="D209" s="177">
        <v>39095</v>
      </c>
      <c r="E209" s="266" t="s">
        <v>238</v>
      </c>
      <c r="F209" s="176" t="s">
        <v>224</v>
      </c>
      <c r="G209" s="267">
        <v>7.2</v>
      </c>
      <c r="H209" s="179">
        <v>6</v>
      </c>
      <c r="I209" s="6" t="s">
        <v>21</v>
      </c>
      <c r="J209" s="179">
        <v>0.5</v>
      </c>
      <c r="K209" s="180">
        <v>7.8</v>
      </c>
      <c r="L209" s="181">
        <f aca="true" t="shared" si="16" ref="L209:L232">SUM(G209)+H209/(H209+J209)*(K209-G209)</f>
        <v>7.753846153846154</v>
      </c>
      <c r="M209" s="176">
        <v>2</v>
      </c>
      <c r="N209" s="201">
        <v>7.8</v>
      </c>
      <c r="O209" s="176">
        <v>1.2</v>
      </c>
      <c r="P209" s="268"/>
      <c r="U209" s="84"/>
    </row>
    <row r="210" spans="1:21" s="24" customFormat="1" ht="12.75">
      <c r="A210" s="175" t="s">
        <v>237</v>
      </c>
      <c r="B210" s="31">
        <v>2007</v>
      </c>
      <c r="C210" s="176" t="s">
        <v>27</v>
      </c>
      <c r="D210" s="177">
        <v>39095</v>
      </c>
      <c r="E210" s="266" t="s">
        <v>238</v>
      </c>
      <c r="F210" s="176" t="s">
        <v>224</v>
      </c>
      <c r="G210" s="267">
        <v>7.2</v>
      </c>
      <c r="H210" s="179">
        <v>5</v>
      </c>
      <c r="I210" s="6" t="s">
        <v>21</v>
      </c>
      <c r="J210" s="179">
        <v>0.5</v>
      </c>
      <c r="K210" s="180">
        <v>7.8</v>
      </c>
      <c r="L210" s="181">
        <f t="shared" si="16"/>
        <v>7.745454545454545</v>
      </c>
      <c r="M210" s="176">
        <v>2</v>
      </c>
      <c r="N210" s="52">
        <f>SUM(L209:L210)/2</f>
        <v>7.7496503496503495</v>
      </c>
      <c r="O210" s="176">
        <v>1.2</v>
      </c>
      <c r="P210" s="268"/>
      <c r="U210" s="84"/>
    </row>
    <row r="211" spans="1:21" s="24" customFormat="1" ht="12.75">
      <c r="A211" s="54"/>
      <c r="B211" s="31"/>
      <c r="C211" s="25"/>
      <c r="D211" s="26"/>
      <c r="E211" s="71"/>
      <c r="F211" s="25"/>
      <c r="G211" s="38"/>
      <c r="H211" s="30"/>
      <c r="I211" s="7" t="s">
        <v>21</v>
      </c>
      <c r="J211" s="30"/>
      <c r="K211" s="32"/>
      <c r="L211" s="67" t="e">
        <f t="shared" si="16"/>
        <v>#DIV/0!</v>
      </c>
      <c r="M211" s="25"/>
      <c r="N211" s="52"/>
      <c r="O211" s="25"/>
      <c r="P211" s="68"/>
      <c r="U211" s="84"/>
    </row>
    <row r="212" spans="1:21" s="24" customFormat="1" ht="12.75">
      <c r="A212" s="175" t="s">
        <v>237</v>
      </c>
      <c r="B212" s="31">
        <v>2007</v>
      </c>
      <c r="C212" s="176" t="s">
        <v>27</v>
      </c>
      <c r="D212" s="177">
        <v>39110</v>
      </c>
      <c r="E212" s="266" t="s">
        <v>246</v>
      </c>
      <c r="F212" s="176" t="s">
        <v>224</v>
      </c>
      <c r="G212" s="267">
        <v>7.8</v>
      </c>
      <c r="H212" s="179">
        <v>2.5</v>
      </c>
      <c r="I212" s="6" t="s">
        <v>21</v>
      </c>
      <c r="J212" s="179">
        <v>4.5</v>
      </c>
      <c r="K212" s="180">
        <v>8.2</v>
      </c>
      <c r="L212" s="181">
        <f aca="true" t="shared" si="17" ref="L212:L217">SUM(G212)+H212/(H212+J212)*(K212-G212)</f>
        <v>7.942857142857142</v>
      </c>
      <c r="M212" s="176">
        <v>2</v>
      </c>
      <c r="N212" s="48">
        <v>7.9</v>
      </c>
      <c r="O212" s="176">
        <v>1.2</v>
      </c>
      <c r="P212" s="268"/>
      <c r="U212" s="84"/>
    </row>
    <row r="213" spans="1:21" s="24" customFormat="1" ht="12.75">
      <c r="A213" s="54"/>
      <c r="B213" s="31"/>
      <c r="C213" s="25"/>
      <c r="D213" s="26"/>
      <c r="E213" s="71"/>
      <c r="F213" s="25"/>
      <c r="G213" s="38"/>
      <c r="H213" s="30"/>
      <c r="I213" s="7" t="s">
        <v>21</v>
      </c>
      <c r="J213" s="30"/>
      <c r="K213" s="32"/>
      <c r="L213" s="67" t="e">
        <f t="shared" si="17"/>
        <v>#DIV/0!</v>
      </c>
      <c r="M213" s="25"/>
      <c r="N213" s="52"/>
      <c r="O213" s="25"/>
      <c r="P213" s="68"/>
      <c r="U213" s="84"/>
    </row>
    <row r="214" spans="1:21" s="24" customFormat="1" ht="12.75">
      <c r="A214" s="175" t="s">
        <v>237</v>
      </c>
      <c r="B214" s="31">
        <v>2007</v>
      </c>
      <c r="C214" s="176" t="s">
        <v>27</v>
      </c>
      <c r="D214" s="177">
        <v>39132</v>
      </c>
      <c r="E214" s="266" t="s">
        <v>252</v>
      </c>
      <c r="F214" s="176" t="s">
        <v>224</v>
      </c>
      <c r="G214" s="267">
        <v>8.7</v>
      </c>
      <c r="H214" s="179">
        <v>4</v>
      </c>
      <c r="I214" s="6" t="s">
        <v>21</v>
      </c>
      <c r="J214" s="179">
        <v>3.5</v>
      </c>
      <c r="K214" s="180">
        <v>9.1</v>
      </c>
      <c r="L214" s="181">
        <f t="shared" si="17"/>
        <v>8.913333333333332</v>
      </c>
      <c r="M214" s="176">
        <v>2</v>
      </c>
      <c r="N214" s="48">
        <v>8.9</v>
      </c>
      <c r="O214" s="176">
        <v>1</v>
      </c>
      <c r="P214" s="268"/>
      <c r="U214" s="84"/>
    </row>
    <row r="215" spans="1:21" s="24" customFormat="1" ht="12.75">
      <c r="A215" s="54"/>
      <c r="B215" s="31"/>
      <c r="C215" s="25"/>
      <c r="D215" s="26"/>
      <c r="E215" s="71"/>
      <c r="F215" s="25"/>
      <c r="G215" s="38"/>
      <c r="H215" s="30"/>
      <c r="I215" s="7" t="s">
        <v>21</v>
      </c>
      <c r="J215" s="30"/>
      <c r="K215" s="32"/>
      <c r="L215" s="67" t="e">
        <f t="shared" si="17"/>
        <v>#DIV/0!</v>
      </c>
      <c r="M215" s="25"/>
      <c r="N215" s="52"/>
      <c r="O215" s="25"/>
      <c r="P215" s="68"/>
      <c r="U215" s="84"/>
    </row>
    <row r="216" spans="1:21" s="24" customFormat="1" ht="12.75">
      <c r="A216" s="175" t="s">
        <v>237</v>
      </c>
      <c r="B216" s="31">
        <v>2007</v>
      </c>
      <c r="C216" s="176" t="s">
        <v>27</v>
      </c>
      <c r="D216" s="177">
        <v>39178</v>
      </c>
      <c r="E216" s="266" t="s">
        <v>256</v>
      </c>
      <c r="F216" s="176" t="s">
        <v>224</v>
      </c>
      <c r="G216" s="267" t="s">
        <v>63</v>
      </c>
      <c r="H216" s="179"/>
      <c r="I216" s="6" t="s">
        <v>21</v>
      </c>
      <c r="J216" s="179"/>
      <c r="K216" s="180"/>
      <c r="L216" s="181" t="s">
        <v>111</v>
      </c>
      <c r="M216" s="176">
        <v>2</v>
      </c>
      <c r="N216" s="48" t="s">
        <v>257</v>
      </c>
      <c r="O216" s="176">
        <v>0.8</v>
      </c>
      <c r="P216" s="268"/>
      <c r="U216" s="84"/>
    </row>
    <row r="217" spans="1:21" s="24" customFormat="1" ht="12.75">
      <c r="A217" s="54"/>
      <c r="B217" s="31"/>
      <c r="C217" s="25"/>
      <c r="D217" s="26"/>
      <c r="E217" s="71"/>
      <c r="F217" s="25"/>
      <c r="G217" s="38"/>
      <c r="H217" s="30"/>
      <c r="I217" s="7" t="s">
        <v>21</v>
      </c>
      <c r="J217" s="30"/>
      <c r="K217" s="32"/>
      <c r="L217" s="67" t="e">
        <f t="shared" si="17"/>
        <v>#DIV/0!</v>
      </c>
      <c r="M217" s="25"/>
      <c r="N217" s="52"/>
      <c r="O217" s="25"/>
      <c r="P217" s="68"/>
      <c r="U217" s="84"/>
    </row>
    <row r="218" spans="1:21" s="24" customFormat="1" ht="13.5" thickBot="1">
      <c r="A218" s="54"/>
      <c r="B218" s="31"/>
      <c r="C218" s="25"/>
      <c r="D218" s="26"/>
      <c r="E218" s="71"/>
      <c r="F218" s="25"/>
      <c r="G218" s="38"/>
      <c r="H218" s="30"/>
      <c r="I218" s="7" t="s">
        <v>21</v>
      </c>
      <c r="J218" s="30"/>
      <c r="K218" s="32"/>
      <c r="L218" s="67" t="e">
        <f t="shared" si="16"/>
        <v>#DIV/0!</v>
      </c>
      <c r="M218" s="25"/>
      <c r="N218" s="52"/>
      <c r="O218" s="25"/>
      <c r="P218" s="68"/>
      <c r="U218" s="84"/>
    </row>
    <row r="219" spans="1:21" s="24" customFormat="1" ht="13.5" thickTop="1">
      <c r="A219" s="262"/>
      <c r="B219" s="283"/>
      <c r="C219" s="250"/>
      <c r="D219" s="251"/>
      <c r="E219" s="265"/>
      <c r="F219" s="250"/>
      <c r="G219" s="252"/>
      <c r="H219" s="253"/>
      <c r="I219" s="254" t="s">
        <v>21</v>
      </c>
      <c r="J219" s="253"/>
      <c r="K219" s="255"/>
      <c r="L219" s="256" t="e">
        <f t="shared" si="16"/>
        <v>#DIV/0!</v>
      </c>
      <c r="M219" s="250"/>
      <c r="N219" s="257"/>
      <c r="O219" s="250"/>
      <c r="P219" s="258"/>
      <c r="U219" s="84"/>
    </row>
    <row r="220" spans="1:21" s="24" customFormat="1" ht="12.75">
      <c r="A220" s="54" t="s">
        <v>236</v>
      </c>
      <c r="B220" s="31">
        <v>2007</v>
      </c>
      <c r="C220" s="25" t="s">
        <v>27</v>
      </c>
      <c r="D220" s="177">
        <v>39095</v>
      </c>
      <c r="E220" s="71" t="s">
        <v>169</v>
      </c>
      <c r="F220" s="25" t="s">
        <v>224</v>
      </c>
      <c r="G220" s="38">
        <v>7.6</v>
      </c>
      <c r="H220" s="30">
        <v>3.5</v>
      </c>
      <c r="I220" s="7" t="s">
        <v>21</v>
      </c>
      <c r="J220" s="30">
        <v>4</v>
      </c>
      <c r="K220" s="32">
        <v>8.2</v>
      </c>
      <c r="L220" s="67">
        <f t="shared" si="16"/>
        <v>7.88</v>
      </c>
      <c r="M220" s="25">
        <v>2</v>
      </c>
      <c r="N220" s="48">
        <v>7.9</v>
      </c>
      <c r="O220" s="25">
        <v>1.2</v>
      </c>
      <c r="P220" s="68"/>
      <c r="U220" s="84"/>
    </row>
    <row r="221" spans="1:21" s="24" customFormat="1" ht="12.75">
      <c r="A221" s="54"/>
      <c r="B221" s="31"/>
      <c r="C221" s="25"/>
      <c r="D221" s="26"/>
      <c r="E221" s="71"/>
      <c r="F221" s="25"/>
      <c r="G221" s="38"/>
      <c r="H221" s="30"/>
      <c r="I221" s="7" t="s">
        <v>21</v>
      </c>
      <c r="J221" s="30"/>
      <c r="K221" s="32"/>
      <c r="L221" s="67" t="e">
        <f t="shared" si="16"/>
        <v>#DIV/0!</v>
      </c>
      <c r="M221" s="25"/>
      <c r="N221" s="52"/>
      <c r="O221" s="25"/>
      <c r="P221" s="68"/>
      <c r="U221" s="84"/>
    </row>
    <row r="222" spans="1:21" s="24" customFormat="1" ht="12.75">
      <c r="A222" s="54" t="s">
        <v>236</v>
      </c>
      <c r="B222" s="31">
        <v>2007</v>
      </c>
      <c r="C222" s="25" t="s">
        <v>27</v>
      </c>
      <c r="D222" s="177">
        <v>39109</v>
      </c>
      <c r="E222" s="71" t="s">
        <v>186</v>
      </c>
      <c r="F222" s="25" t="s">
        <v>224</v>
      </c>
      <c r="G222" s="38">
        <v>6.7</v>
      </c>
      <c r="H222" s="30">
        <v>7</v>
      </c>
      <c r="I222" s="7" t="s">
        <v>21</v>
      </c>
      <c r="J222" s="30">
        <v>5</v>
      </c>
      <c r="K222" s="32">
        <v>8.2</v>
      </c>
      <c r="L222" s="67">
        <f>SUM(G222)+H222/(H222+J222)*(K222-G222)</f>
        <v>7.574999999999999</v>
      </c>
      <c r="M222" s="25">
        <v>2</v>
      </c>
      <c r="N222" s="48">
        <v>7.5</v>
      </c>
      <c r="O222" s="25">
        <v>1.2</v>
      </c>
      <c r="P222" s="68"/>
      <c r="U222" s="84"/>
    </row>
    <row r="223" spans="1:21" s="24" customFormat="1" ht="12.75">
      <c r="A223" s="54" t="s">
        <v>236</v>
      </c>
      <c r="B223" s="31">
        <v>2007</v>
      </c>
      <c r="C223" s="25" t="s">
        <v>27</v>
      </c>
      <c r="D223" s="177">
        <v>39109</v>
      </c>
      <c r="E223" s="71" t="s">
        <v>186</v>
      </c>
      <c r="F223" s="25" t="s">
        <v>224</v>
      </c>
      <c r="G223" s="38">
        <v>6.7</v>
      </c>
      <c r="H223" s="30">
        <v>7</v>
      </c>
      <c r="I223" s="7" t="s">
        <v>21</v>
      </c>
      <c r="J223" s="30">
        <v>2</v>
      </c>
      <c r="K223" s="32">
        <v>7.6</v>
      </c>
      <c r="L223" s="67">
        <f>SUM(G223)+H223/(H223+J223)*(K223-G223)</f>
        <v>7.3999999999999995</v>
      </c>
      <c r="M223" s="25">
        <v>2</v>
      </c>
      <c r="N223" s="52">
        <f>SUM(L222:L223)/2</f>
        <v>7.487499999999999</v>
      </c>
      <c r="O223" s="25">
        <v>1.2</v>
      </c>
      <c r="P223" s="68"/>
      <c r="U223" s="84"/>
    </row>
    <row r="224" spans="1:21" s="24" customFormat="1" ht="12.75">
      <c r="A224" s="54"/>
      <c r="B224" s="31"/>
      <c r="C224" s="25"/>
      <c r="D224" s="26"/>
      <c r="E224" s="71"/>
      <c r="F224" s="25"/>
      <c r="G224" s="38"/>
      <c r="H224" s="30"/>
      <c r="I224" s="7" t="s">
        <v>21</v>
      </c>
      <c r="J224" s="30"/>
      <c r="K224" s="32"/>
      <c r="L224" s="67" t="e">
        <f>SUM(G224)+H224/(H224+J224)*(K224-G224)</f>
        <v>#DIV/0!</v>
      </c>
      <c r="M224" s="25"/>
      <c r="N224" s="52"/>
      <c r="O224" s="25"/>
      <c r="P224" s="68"/>
      <c r="U224" s="84"/>
    </row>
    <row r="225" spans="1:21" s="24" customFormat="1" ht="12.75">
      <c r="A225" s="54" t="s">
        <v>236</v>
      </c>
      <c r="B225" s="31">
        <v>2007</v>
      </c>
      <c r="C225" s="25" t="s">
        <v>27</v>
      </c>
      <c r="D225" s="177">
        <v>39132</v>
      </c>
      <c r="E225" s="71" t="s">
        <v>116</v>
      </c>
      <c r="F225" s="25" t="s">
        <v>224</v>
      </c>
      <c r="G225" s="38">
        <v>7.6</v>
      </c>
      <c r="H225" s="30">
        <v>4</v>
      </c>
      <c r="I225" s="7" t="s">
        <v>21</v>
      </c>
      <c r="J225" s="30">
        <v>6.5</v>
      </c>
      <c r="K225" s="32">
        <v>8.5</v>
      </c>
      <c r="L225" s="67">
        <f>SUM(G225)+H225/(H225+J225)*(K225-G225)</f>
        <v>7.942857142857143</v>
      </c>
      <c r="M225" s="25">
        <v>2</v>
      </c>
      <c r="N225" s="48">
        <v>7.9</v>
      </c>
      <c r="O225" s="25">
        <v>1</v>
      </c>
      <c r="P225" s="68"/>
      <c r="U225" s="84"/>
    </row>
    <row r="226" spans="1:21" s="24" customFormat="1" ht="12.75">
      <c r="A226" s="54"/>
      <c r="B226" s="31"/>
      <c r="C226" s="25"/>
      <c r="D226" s="26"/>
      <c r="E226" s="71"/>
      <c r="F226" s="25"/>
      <c r="G226" s="38"/>
      <c r="H226" s="30"/>
      <c r="I226" s="7" t="s">
        <v>21</v>
      </c>
      <c r="J226" s="30"/>
      <c r="K226" s="32"/>
      <c r="L226" s="67" t="e">
        <f>SUM(G226)+H226/(H226+J226)*(K226-G226)</f>
        <v>#DIV/0!</v>
      </c>
      <c r="M226" s="25"/>
      <c r="N226" s="52"/>
      <c r="O226" s="25"/>
      <c r="P226" s="68"/>
      <c r="U226" s="84"/>
    </row>
    <row r="227" spans="1:21" s="24" customFormat="1" ht="12.75">
      <c r="A227" s="54"/>
      <c r="B227" s="31"/>
      <c r="C227" s="25"/>
      <c r="D227" s="26"/>
      <c r="E227" s="71"/>
      <c r="F227" s="25"/>
      <c r="G227" s="38"/>
      <c r="H227" s="30"/>
      <c r="I227" s="7" t="s">
        <v>21</v>
      </c>
      <c r="J227" s="30"/>
      <c r="K227" s="32"/>
      <c r="L227" s="67" t="e">
        <f t="shared" si="16"/>
        <v>#DIV/0!</v>
      </c>
      <c r="M227" s="25"/>
      <c r="N227" s="52"/>
      <c r="O227" s="25"/>
      <c r="P227" s="68"/>
      <c r="U227" s="84"/>
    </row>
    <row r="228" spans="1:21" s="24" customFormat="1" ht="13.5" thickBot="1">
      <c r="A228" s="260"/>
      <c r="B228" s="282"/>
      <c r="C228" s="174"/>
      <c r="D228" s="224"/>
      <c r="E228" s="261"/>
      <c r="F228" s="174"/>
      <c r="G228" s="246"/>
      <c r="H228" s="226"/>
      <c r="I228" s="227" t="s">
        <v>21</v>
      </c>
      <c r="J228" s="226"/>
      <c r="K228" s="228"/>
      <c r="L228" s="229" t="e">
        <f t="shared" si="16"/>
        <v>#DIV/0!</v>
      </c>
      <c r="M228" s="174"/>
      <c r="N228" s="231"/>
      <c r="O228" s="174"/>
      <c r="P228" s="248"/>
      <c r="U228" s="84"/>
    </row>
    <row r="229" spans="1:21" s="24" customFormat="1" ht="13.5" thickTop="1">
      <c r="A229" s="262"/>
      <c r="B229" s="283"/>
      <c r="C229" s="250"/>
      <c r="D229" s="251"/>
      <c r="E229" s="263"/>
      <c r="F229" s="250"/>
      <c r="G229" s="252"/>
      <c r="H229" s="253"/>
      <c r="I229" s="254" t="s">
        <v>21</v>
      </c>
      <c r="J229" s="253"/>
      <c r="K229" s="255"/>
      <c r="L229" s="256" t="e">
        <f t="shared" si="16"/>
        <v>#DIV/0!</v>
      </c>
      <c r="M229" s="250"/>
      <c r="N229" s="264"/>
      <c r="O229" s="250"/>
      <c r="P229" s="258"/>
      <c r="U229" s="84"/>
    </row>
    <row r="230" spans="1:21" s="24" customFormat="1" ht="12.75">
      <c r="A230" s="54" t="s">
        <v>38</v>
      </c>
      <c r="B230" s="31">
        <v>2003</v>
      </c>
      <c r="C230" s="25" t="s">
        <v>35</v>
      </c>
      <c r="D230" s="26">
        <v>37855</v>
      </c>
      <c r="E230" s="25" t="s">
        <v>39</v>
      </c>
      <c r="F230" s="25" t="s">
        <v>36</v>
      </c>
      <c r="G230" s="38">
        <v>6.7</v>
      </c>
      <c r="H230" s="30">
        <v>4</v>
      </c>
      <c r="I230" s="7" t="s">
        <v>21</v>
      </c>
      <c r="J230" s="30">
        <v>5</v>
      </c>
      <c r="K230" s="32">
        <v>7.8</v>
      </c>
      <c r="L230" s="67">
        <f t="shared" si="16"/>
        <v>7.188888888888889</v>
      </c>
      <c r="M230" s="25">
        <v>1.5</v>
      </c>
      <c r="N230" s="70">
        <v>7.1</v>
      </c>
      <c r="O230" s="25">
        <v>2.5</v>
      </c>
      <c r="P230" s="68"/>
      <c r="U230" s="84"/>
    </row>
    <row r="231" spans="1:21" s="24" customFormat="1" ht="12.75">
      <c r="A231" s="54" t="s">
        <v>38</v>
      </c>
      <c r="B231" s="31">
        <v>2003</v>
      </c>
      <c r="C231" s="25" t="s">
        <v>35</v>
      </c>
      <c r="D231" s="26">
        <v>37855</v>
      </c>
      <c r="E231" s="25" t="s">
        <v>39</v>
      </c>
      <c r="F231" s="25" t="s">
        <v>36</v>
      </c>
      <c r="G231" s="38">
        <v>6.7</v>
      </c>
      <c r="H231" s="30">
        <v>5</v>
      </c>
      <c r="I231" s="7" t="s">
        <v>21</v>
      </c>
      <c r="J231" s="30">
        <v>3.5</v>
      </c>
      <c r="K231" s="32">
        <v>7.2</v>
      </c>
      <c r="L231" s="67">
        <f t="shared" si="16"/>
        <v>6.9941176470588236</v>
      </c>
      <c r="M231" s="25">
        <v>1.5</v>
      </c>
      <c r="N231" s="52">
        <f>SUM(L230:L231)/2</f>
        <v>7.091503267973856</v>
      </c>
      <c r="O231" s="25">
        <v>2.5</v>
      </c>
      <c r="P231" s="68"/>
      <c r="U231" s="84"/>
    </row>
    <row r="232" spans="1:21" s="24" customFormat="1" ht="12.75">
      <c r="A232" s="54"/>
      <c r="B232" s="31"/>
      <c r="C232" s="25"/>
      <c r="D232" s="26"/>
      <c r="E232" s="28"/>
      <c r="F232" s="25"/>
      <c r="G232" s="38"/>
      <c r="H232" s="30"/>
      <c r="I232" s="7" t="s">
        <v>21</v>
      </c>
      <c r="J232" s="30"/>
      <c r="K232" s="32"/>
      <c r="L232" s="67" t="e">
        <f t="shared" si="16"/>
        <v>#DIV/0!</v>
      </c>
      <c r="M232" s="25"/>
      <c r="N232" s="70"/>
      <c r="O232" s="25"/>
      <c r="P232" s="68"/>
      <c r="U232" s="84"/>
    </row>
    <row r="233" spans="1:21" s="24" customFormat="1" ht="13.5" thickBot="1">
      <c r="A233" s="83"/>
      <c r="B233" s="281"/>
      <c r="C233" s="72"/>
      <c r="D233" s="73"/>
      <c r="E233" s="72"/>
      <c r="F233" s="72"/>
      <c r="G233" s="74"/>
      <c r="H233" s="75"/>
      <c r="I233" s="76"/>
      <c r="J233" s="75"/>
      <c r="K233" s="77"/>
      <c r="L233" s="78"/>
      <c r="M233" s="72"/>
      <c r="N233" s="79"/>
      <c r="O233" s="72"/>
      <c r="P233" s="80"/>
      <c r="U233" s="84"/>
    </row>
    <row r="234" spans="1:21" s="24" customFormat="1" ht="13.5" thickTop="1">
      <c r="A234" s="54"/>
      <c r="B234" s="31"/>
      <c r="C234" s="25"/>
      <c r="D234" s="26"/>
      <c r="E234" s="28"/>
      <c r="F234" s="25"/>
      <c r="G234" s="29"/>
      <c r="H234" s="30"/>
      <c r="I234" s="7" t="s">
        <v>21</v>
      </c>
      <c r="J234" s="30"/>
      <c r="K234" s="32"/>
      <c r="L234" s="67" t="e">
        <f>SUM(G234)+H234/(H234+J234)*(K234-G234)</f>
        <v>#DIV/0!</v>
      </c>
      <c r="M234" s="25"/>
      <c r="N234" s="48"/>
      <c r="O234" s="25"/>
      <c r="P234" s="36"/>
      <c r="U234" s="84"/>
    </row>
    <row r="235" spans="1:16" ht="12.75">
      <c r="A235" s="54"/>
      <c r="B235" s="31"/>
      <c r="C235" s="25"/>
      <c r="D235" s="26"/>
      <c r="E235" s="28"/>
      <c r="F235" s="25"/>
      <c r="G235" s="29"/>
      <c r="H235" s="30"/>
      <c r="I235" s="7" t="s">
        <v>21</v>
      </c>
      <c r="J235" s="30"/>
      <c r="K235" s="32"/>
      <c r="L235" s="67" t="e">
        <f>SUM(G235)+H235/(H235+J235)*(K235-G235)</f>
        <v>#DIV/0!</v>
      </c>
      <c r="M235" s="25"/>
      <c r="N235" s="52"/>
      <c r="O235" s="25"/>
      <c r="P235" s="35"/>
    </row>
    <row r="236" spans="1:21" s="24" customFormat="1" ht="12.75">
      <c r="A236" s="54" t="s">
        <v>57</v>
      </c>
      <c r="B236" s="31">
        <v>2004</v>
      </c>
      <c r="C236" s="25" t="s">
        <v>27</v>
      </c>
      <c r="D236" s="26">
        <v>38066</v>
      </c>
      <c r="E236" s="25" t="s">
        <v>58</v>
      </c>
      <c r="F236" s="25" t="s">
        <v>31</v>
      </c>
      <c r="G236" s="38" t="s">
        <v>59</v>
      </c>
      <c r="H236" s="30"/>
      <c r="I236" s="7" t="s">
        <v>21</v>
      </c>
      <c r="J236" s="30"/>
      <c r="K236" s="32"/>
      <c r="L236" s="67" t="s">
        <v>60</v>
      </c>
      <c r="M236" s="25"/>
      <c r="N236" s="48"/>
      <c r="O236" s="25"/>
      <c r="P236" s="36" t="s">
        <v>61</v>
      </c>
      <c r="U236" s="84"/>
    </row>
    <row r="237" spans="1:16" ht="12.75">
      <c r="A237" s="150"/>
      <c r="B237" s="285"/>
      <c r="C237" s="153"/>
      <c r="D237" s="139"/>
      <c r="E237" s="7"/>
      <c r="F237" s="21"/>
      <c r="G237" s="29"/>
      <c r="H237" s="30"/>
      <c r="I237" s="7" t="s">
        <v>21</v>
      </c>
      <c r="J237" s="30"/>
      <c r="K237" s="32"/>
      <c r="L237" s="67" t="e">
        <f>SUM(G237)+H237/(H237+J237)*(K237-G237)</f>
        <v>#DIV/0!</v>
      </c>
      <c r="M237" s="139"/>
      <c r="N237" s="47"/>
      <c r="O237" s="134"/>
      <c r="P237" s="35"/>
    </row>
    <row r="238" spans="1:21" s="24" customFormat="1" ht="13.5" thickBot="1">
      <c r="A238" s="83"/>
      <c r="B238" s="281"/>
      <c r="C238" s="72"/>
      <c r="D238" s="73"/>
      <c r="E238" s="72"/>
      <c r="F238" s="72"/>
      <c r="G238" s="74"/>
      <c r="H238" s="75"/>
      <c r="I238" s="76"/>
      <c r="J238" s="75"/>
      <c r="K238" s="77"/>
      <c r="L238" s="78"/>
      <c r="M238" s="72"/>
      <c r="N238" s="79"/>
      <c r="O238" s="72"/>
      <c r="P238" s="80"/>
      <c r="U238" s="84"/>
    </row>
    <row r="239" spans="1:16" ht="13.5" thickTop="1">
      <c r="A239" s="150"/>
      <c r="B239" s="285"/>
      <c r="C239" s="153"/>
      <c r="D239" s="139"/>
      <c r="E239" s="7"/>
      <c r="F239" s="21"/>
      <c r="G239" s="29"/>
      <c r="H239" s="30"/>
      <c r="I239" s="7" t="s">
        <v>21</v>
      </c>
      <c r="J239" s="30"/>
      <c r="K239" s="32"/>
      <c r="L239" s="67" t="e">
        <f>SUM(G239)+H239/(H239+J239)*(K239-G239)</f>
        <v>#DIV/0!</v>
      </c>
      <c r="M239" s="139"/>
      <c r="N239" s="47"/>
      <c r="O239" s="134"/>
      <c r="P239" s="35"/>
    </row>
    <row r="240" spans="1:21" s="24" customFormat="1" ht="12.75">
      <c r="A240" s="54"/>
      <c r="B240" s="31"/>
      <c r="C240" s="25"/>
      <c r="D240" s="26"/>
      <c r="E240" s="27"/>
      <c r="F240" s="25"/>
      <c r="G240" s="29"/>
      <c r="H240" s="30"/>
      <c r="I240" s="7" t="s">
        <v>21</v>
      </c>
      <c r="J240" s="30"/>
      <c r="K240" s="32"/>
      <c r="L240" s="67" t="e">
        <f>SUM(G240)+H240/(H240+J240)*(K240-G240)</f>
        <v>#DIV/0!</v>
      </c>
      <c r="M240" s="25"/>
      <c r="N240" s="48"/>
      <c r="O240" s="25"/>
      <c r="P240" s="36"/>
      <c r="U240" s="84"/>
    </row>
    <row r="241" spans="1:16" ht="12.75">
      <c r="A241" s="150" t="s">
        <v>65</v>
      </c>
      <c r="B241" s="31">
        <v>2004</v>
      </c>
      <c r="C241" s="25" t="s">
        <v>27</v>
      </c>
      <c r="D241" s="26">
        <v>38068</v>
      </c>
      <c r="E241" s="25" t="s">
        <v>62</v>
      </c>
      <c r="F241" s="25" t="s">
        <v>31</v>
      </c>
      <c r="G241" s="38">
        <v>8.8</v>
      </c>
      <c r="H241" s="30">
        <v>3</v>
      </c>
      <c r="I241" s="7" t="s">
        <v>21</v>
      </c>
      <c r="J241" s="30"/>
      <c r="K241" s="32"/>
      <c r="L241" s="67"/>
      <c r="M241" s="25">
        <v>2.5</v>
      </c>
      <c r="N241" s="48"/>
      <c r="O241" s="25">
        <v>1.2</v>
      </c>
      <c r="P241" s="36" t="s">
        <v>64</v>
      </c>
    </row>
    <row r="242" spans="1:21" s="24" customFormat="1" ht="12.75">
      <c r="A242" s="150" t="s">
        <v>65</v>
      </c>
      <c r="B242" s="31">
        <v>2004</v>
      </c>
      <c r="C242" s="25" t="s">
        <v>27</v>
      </c>
      <c r="D242" s="26">
        <v>38068</v>
      </c>
      <c r="E242" s="25" t="s">
        <v>62</v>
      </c>
      <c r="F242" s="25" t="s">
        <v>31</v>
      </c>
      <c r="G242" s="38" t="s">
        <v>63</v>
      </c>
      <c r="H242" s="30"/>
      <c r="I242" s="7" t="s">
        <v>21</v>
      </c>
      <c r="J242" s="30"/>
      <c r="K242" s="32"/>
      <c r="L242" s="67">
        <v>9</v>
      </c>
      <c r="M242" s="25">
        <v>2.5</v>
      </c>
      <c r="N242" s="48">
        <v>9</v>
      </c>
      <c r="O242" s="25">
        <v>1.2</v>
      </c>
      <c r="P242" s="36"/>
      <c r="T242" s="85">
        <v>38068</v>
      </c>
      <c r="U242" s="84">
        <v>9</v>
      </c>
    </row>
    <row r="243" spans="1:21" ht="12.75">
      <c r="A243" s="150"/>
      <c r="B243" s="285"/>
      <c r="C243" s="153"/>
      <c r="D243" s="139"/>
      <c r="E243" s="7"/>
      <c r="F243" s="21"/>
      <c r="G243" s="29"/>
      <c r="H243" s="30"/>
      <c r="I243" s="7" t="s">
        <v>21</v>
      </c>
      <c r="J243" s="30"/>
      <c r="K243" s="32"/>
      <c r="L243" s="67" t="e">
        <f aca="true" t="shared" si="18" ref="L243:L258">SUM(G243)+H243/(H243+J243)*(K243-G243)</f>
        <v>#DIV/0!</v>
      </c>
      <c r="M243" s="139"/>
      <c r="N243" s="47"/>
      <c r="O243" s="134"/>
      <c r="P243" s="35"/>
      <c r="T243" s="85">
        <v>38096</v>
      </c>
      <c r="U243" s="84">
        <v>7.82</v>
      </c>
    </row>
    <row r="244" spans="1:21" s="24" customFormat="1" ht="12.75">
      <c r="A244" s="150" t="s">
        <v>65</v>
      </c>
      <c r="B244" s="31">
        <v>2004</v>
      </c>
      <c r="C244" s="25" t="s">
        <v>27</v>
      </c>
      <c r="D244" s="26">
        <v>38096</v>
      </c>
      <c r="E244" s="25" t="s">
        <v>71</v>
      </c>
      <c r="F244" s="25" t="s">
        <v>31</v>
      </c>
      <c r="G244" s="38">
        <v>7.7</v>
      </c>
      <c r="H244" s="30">
        <v>1.5</v>
      </c>
      <c r="I244" s="7" t="s">
        <v>21</v>
      </c>
      <c r="J244" s="30">
        <v>5</v>
      </c>
      <c r="K244" s="32">
        <v>8.2</v>
      </c>
      <c r="L244" s="67">
        <f t="shared" si="18"/>
        <v>7.815384615384615</v>
      </c>
      <c r="M244" s="25">
        <v>1.5</v>
      </c>
      <c r="N244" s="48">
        <v>7.8</v>
      </c>
      <c r="O244" s="25" t="s">
        <v>72</v>
      </c>
      <c r="P244" s="36"/>
      <c r="T244" s="85">
        <v>38107</v>
      </c>
      <c r="U244" s="84">
        <v>7.6</v>
      </c>
    </row>
    <row r="245" spans="1:21" ht="12.75">
      <c r="A245" s="150"/>
      <c r="B245" s="285"/>
      <c r="C245" s="153"/>
      <c r="D245" s="139"/>
      <c r="E245" s="7"/>
      <c r="F245" s="21"/>
      <c r="G245" s="29"/>
      <c r="H245" s="30"/>
      <c r="I245" s="7" t="s">
        <v>21</v>
      </c>
      <c r="J245" s="30"/>
      <c r="K245" s="32"/>
      <c r="L245" s="67" t="e">
        <f t="shared" si="18"/>
        <v>#DIV/0!</v>
      </c>
      <c r="M245" s="139"/>
      <c r="N245" s="47"/>
      <c r="O245" s="134"/>
      <c r="P245" s="35"/>
      <c r="T245" s="85">
        <v>38126</v>
      </c>
      <c r="U245" s="84">
        <v>7.87</v>
      </c>
    </row>
    <row r="246" spans="1:21" s="24" customFormat="1" ht="12.75">
      <c r="A246" s="150" t="s">
        <v>65</v>
      </c>
      <c r="B246" s="31">
        <v>2004</v>
      </c>
      <c r="C246" s="25" t="s">
        <v>27</v>
      </c>
      <c r="D246" s="26">
        <v>38107</v>
      </c>
      <c r="E246" s="25" t="s">
        <v>74</v>
      </c>
      <c r="F246" s="25" t="s">
        <v>31</v>
      </c>
      <c r="G246" s="38">
        <v>6.7</v>
      </c>
      <c r="H246" s="30">
        <v>9</v>
      </c>
      <c r="I246" s="7" t="s">
        <v>21</v>
      </c>
      <c r="J246" s="30">
        <v>1</v>
      </c>
      <c r="K246" s="32">
        <v>7.7</v>
      </c>
      <c r="L246" s="67">
        <f t="shared" si="18"/>
        <v>7.6000000000000005</v>
      </c>
      <c r="M246" s="25">
        <v>1</v>
      </c>
      <c r="N246" s="48">
        <v>7.6</v>
      </c>
      <c r="O246" s="25" t="s">
        <v>75</v>
      </c>
      <c r="P246" s="36"/>
      <c r="T246" s="85">
        <v>38133</v>
      </c>
      <c r="U246" s="84">
        <v>7.91</v>
      </c>
    </row>
    <row r="247" spans="1:21" ht="12.75">
      <c r="A247" s="150"/>
      <c r="B247" s="285"/>
      <c r="C247" s="153"/>
      <c r="D247" s="139"/>
      <c r="E247" s="7"/>
      <c r="F247" s="21"/>
      <c r="G247" s="29"/>
      <c r="H247" s="30"/>
      <c r="I247" s="7" t="s">
        <v>21</v>
      </c>
      <c r="J247" s="30"/>
      <c r="K247" s="32"/>
      <c r="L247" s="67" t="e">
        <f t="shared" si="18"/>
        <v>#DIV/0!</v>
      </c>
      <c r="M247" s="139"/>
      <c r="N247" s="47"/>
      <c r="O247" s="134"/>
      <c r="P247" s="35"/>
      <c r="T247" s="85">
        <v>38141</v>
      </c>
      <c r="U247" s="84">
        <v>8.05</v>
      </c>
    </row>
    <row r="248" spans="1:21" s="24" customFormat="1" ht="12.75">
      <c r="A248" s="150" t="s">
        <v>65</v>
      </c>
      <c r="B248" s="31">
        <v>2004</v>
      </c>
      <c r="C248" s="25" t="s">
        <v>27</v>
      </c>
      <c r="D248" s="26">
        <v>38126</v>
      </c>
      <c r="E248" s="25" t="s">
        <v>76</v>
      </c>
      <c r="F248" s="25" t="s">
        <v>31</v>
      </c>
      <c r="G248" s="38">
        <v>7.7</v>
      </c>
      <c r="H248" s="30">
        <v>2.5</v>
      </c>
      <c r="I248" s="7" t="s">
        <v>21</v>
      </c>
      <c r="J248" s="30">
        <v>5</v>
      </c>
      <c r="K248" s="32">
        <v>8.2</v>
      </c>
      <c r="L248" s="67">
        <f t="shared" si="18"/>
        <v>7.866666666666666</v>
      </c>
      <c r="M248" s="25">
        <v>2</v>
      </c>
      <c r="N248" s="48">
        <v>7.9</v>
      </c>
      <c r="O248" s="25">
        <v>1.3</v>
      </c>
      <c r="P248" s="36"/>
      <c r="T248" s="85">
        <v>38147</v>
      </c>
      <c r="U248" s="84">
        <v>8.4</v>
      </c>
    </row>
    <row r="249" spans="1:21" ht="12.75">
      <c r="A249" s="150"/>
      <c r="B249" s="285"/>
      <c r="C249" s="153"/>
      <c r="D249" s="139"/>
      <c r="E249" s="7"/>
      <c r="F249" s="21"/>
      <c r="G249" s="29"/>
      <c r="H249" s="30"/>
      <c r="I249" s="7" t="s">
        <v>21</v>
      </c>
      <c r="J249" s="30"/>
      <c r="K249" s="32"/>
      <c r="L249" s="67" t="e">
        <f t="shared" si="18"/>
        <v>#DIV/0!</v>
      </c>
      <c r="M249" s="139"/>
      <c r="N249" s="47"/>
      <c r="O249" s="134"/>
      <c r="P249" s="35"/>
      <c r="T249" s="85">
        <v>38154</v>
      </c>
      <c r="U249" s="84">
        <v>8.9</v>
      </c>
    </row>
    <row r="250" spans="1:21" s="24" customFormat="1" ht="12.75">
      <c r="A250" s="150" t="s">
        <v>65</v>
      </c>
      <c r="B250" s="31">
        <v>2004</v>
      </c>
      <c r="C250" s="25" t="s">
        <v>27</v>
      </c>
      <c r="D250" s="26">
        <v>38133</v>
      </c>
      <c r="E250" s="25" t="s">
        <v>77</v>
      </c>
      <c r="F250" s="25" t="s">
        <v>31</v>
      </c>
      <c r="G250" s="38">
        <v>7.7</v>
      </c>
      <c r="H250" s="30">
        <v>3</v>
      </c>
      <c r="I250" s="7" t="s">
        <v>21</v>
      </c>
      <c r="J250" s="30">
        <v>4</v>
      </c>
      <c r="K250" s="32">
        <v>8.2</v>
      </c>
      <c r="L250" s="67">
        <f t="shared" si="18"/>
        <v>7.914285714285714</v>
      </c>
      <c r="M250" s="25">
        <v>1</v>
      </c>
      <c r="N250" s="48">
        <v>7.9</v>
      </c>
      <c r="O250" s="25">
        <v>0.9</v>
      </c>
      <c r="P250" s="36"/>
      <c r="T250" s="85">
        <v>38165</v>
      </c>
      <c r="U250" s="84">
        <v>9.1</v>
      </c>
    </row>
    <row r="251" spans="1:16" ht="12.75">
      <c r="A251" s="150"/>
      <c r="B251" s="285"/>
      <c r="C251" s="153"/>
      <c r="D251" s="139"/>
      <c r="E251" s="7"/>
      <c r="F251" s="21"/>
      <c r="G251" s="29"/>
      <c r="H251" s="30"/>
      <c r="I251" s="7" t="s">
        <v>21</v>
      </c>
      <c r="J251" s="30"/>
      <c r="K251" s="32"/>
      <c r="L251" s="67" t="e">
        <f t="shared" si="18"/>
        <v>#DIV/0!</v>
      </c>
      <c r="M251" s="139"/>
      <c r="N251" s="47"/>
      <c r="O251" s="134"/>
      <c r="P251" s="35"/>
    </row>
    <row r="252" spans="1:21" s="24" customFormat="1" ht="12.75">
      <c r="A252" s="150" t="s">
        <v>65</v>
      </c>
      <c r="B252" s="31">
        <v>2004</v>
      </c>
      <c r="C252" s="25" t="s">
        <v>27</v>
      </c>
      <c r="D252" s="26">
        <v>38141</v>
      </c>
      <c r="E252" s="25" t="s">
        <v>83</v>
      </c>
      <c r="F252" s="25" t="s">
        <v>31</v>
      </c>
      <c r="G252" s="38">
        <v>7.7</v>
      </c>
      <c r="H252" s="30">
        <v>5</v>
      </c>
      <c r="I252" s="7" t="s">
        <v>21</v>
      </c>
      <c r="J252" s="30">
        <v>2</v>
      </c>
      <c r="K252" s="32">
        <v>8.2</v>
      </c>
      <c r="L252" s="67">
        <f t="shared" si="18"/>
        <v>8.057142857142857</v>
      </c>
      <c r="M252" s="25">
        <v>1.5</v>
      </c>
      <c r="N252" s="48">
        <v>8.1</v>
      </c>
      <c r="O252" s="25" t="s">
        <v>84</v>
      </c>
      <c r="P252" s="36"/>
      <c r="U252" s="84"/>
    </row>
    <row r="253" spans="1:16" ht="12.75">
      <c r="A253" s="150" t="s">
        <v>65</v>
      </c>
      <c r="B253" s="31">
        <v>2004</v>
      </c>
      <c r="C253" s="25" t="s">
        <v>27</v>
      </c>
      <c r="D253" s="26">
        <v>38141</v>
      </c>
      <c r="E253" s="25" t="s">
        <v>83</v>
      </c>
      <c r="F253" s="25" t="s">
        <v>31</v>
      </c>
      <c r="G253" s="29">
        <v>7.7</v>
      </c>
      <c r="H253" s="30">
        <v>5</v>
      </c>
      <c r="I253" s="7" t="s">
        <v>21</v>
      </c>
      <c r="J253" s="30">
        <v>2.5</v>
      </c>
      <c r="K253" s="32">
        <v>8.2</v>
      </c>
      <c r="L253" s="67">
        <f t="shared" si="18"/>
        <v>8.033333333333333</v>
      </c>
      <c r="M253" s="139">
        <v>1.5</v>
      </c>
      <c r="N253" s="52">
        <f>SUM(L252:L253)/2</f>
        <v>8.045238095238094</v>
      </c>
      <c r="O253" s="25" t="s">
        <v>84</v>
      </c>
      <c r="P253" s="35"/>
    </row>
    <row r="254" spans="1:21" s="24" customFormat="1" ht="12.75">
      <c r="A254" s="54"/>
      <c r="B254" s="285"/>
      <c r="C254" s="25"/>
      <c r="D254" s="26"/>
      <c r="E254" s="25"/>
      <c r="F254" s="25"/>
      <c r="G254" s="29"/>
      <c r="H254" s="30"/>
      <c r="I254" s="7" t="s">
        <v>21</v>
      </c>
      <c r="J254" s="30"/>
      <c r="K254" s="32"/>
      <c r="L254" s="67" t="e">
        <f t="shared" si="18"/>
        <v>#DIV/0!</v>
      </c>
      <c r="M254" s="25"/>
      <c r="N254" s="48"/>
      <c r="O254" s="25"/>
      <c r="P254" s="36"/>
      <c r="U254" s="84"/>
    </row>
    <row r="255" spans="1:16" ht="12.75">
      <c r="A255" s="150" t="s">
        <v>65</v>
      </c>
      <c r="B255" s="31">
        <v>2004</v>
      </c>
      <c r="C255" s="25" t="s">
        <v>27</v>
      </c>
      <c r="D255" s="26">
        <v>38147</v>
      </c>
      <c r="E255" s="25" t="s">
        <v>83</v>
      </c>
      <c r="F255" s="25" t="s">
        <v>31</v>
      </c>
      <c r="G255" s="29">
        <v>8.2</v>
      </c>
      <c r="H255" s="30">
        <v>3</v>
      </c>
      <c r="I255" s="7" t="s">
        <v>21</v>
      </c>
      <c r="J255" s="30">
        <v>6</v>
      </c>
      <c r="K255" s="32">
        <v>8.8</v>
      </c>
      <c r="L255" s="67">
        <f t="shared" si="18"/>
        <v>8.4</v>
      </c>
      <c r="M255" s="139">
        <v>3</v>
      </c>
      <c r="N255" s="70">
        <v>8.4</v>
      </c>
      <c r="O255" s="25">
        <v>0.5</v>
      </c>
      <c r="P255" s="35" t="s">
        <v>85</v>
      </c>
    </row>
    <row r="256" spans="1:21" s="24" customFormat="1" ht="12.75">
      <c r="A256" s="54"/>
      <c r="B256" s="285"/>
      <c r="C256" s="25"/>
      <c r="D256" s="26"/>
      <c r="E256" s="27"/>
      <c r="F256" s="25"/>
      <c r="G256" s="29"/>
      <c r="H256" s="30"/>
      <c r="I256" s="7" t="s">
        <v>21</v>
      </c>
      <c r="J256" s="30"/>
      <c r="K256" s="32"/>
      <c r="L256" s="67" t="e">
        <f t="shared" si="18"/>
        <v>#DIV/0!</v>
      </c>
      <c r="M256" s="25"/>
      <c r="N256" s="48"/>
      <c r="O256" s="25"/>
      <c r="P256" s="36"/>
      <c r="U256" s="84"/>
    </row>
    <row r="257" spans="1:16" ht="12.75">
      <c r="A257" s="150" t="s">
        <v>65</v>
      </c>
      <c r="B257" s="31">
        <v>2004</v>
      </c>
      <c r="C257" s="25" t="s">
        <v>27</v>
      </c>
      <c r="D257" s="26">
        <v>38154</v>
      </c>
      <c r="E257" s="25" t="s">
        <v>86</v>
      </c>
      <c r="F257" s="25" t="s">
        <v>31</v>
      </c>
      <c r="G257" s="29">
        <v>8.2</v>
      </c>
      <c r="H257" s="30">
        <v>6</v>
      </c>
      <c r="I257" s="7" t="s">
        <v>21</v>
      </c>
      <c r="J257" s="30">
        <v>5</v>
      </c>
      <c r="K257" s="32">
        <v>9.4</v>
      </c>
      <c r="L257" s="67">
        <f t="shared" si="18"/>
        <v>8.854545454545454</v>
      </c>
      <c r="M257" s="139">
        <v>3</v>
      </c>
      <c r="N257" s="70">
        <v>8.9</v>
      </c>
      <c r="O257" s="25" t="s">
        <v>87</v>
      </c>
      <c r="P257" s="35"/>
    </row>
    <row r="258" spans="1:16" ht="12.75">
      <c r="A258" s="150" t="s">
        <v>65</v>
      </c>
      <c r="B258" s="31">
        <v>2004</v>
      </c>
      <c r="C258" s="25" t="s">
        <v>27</v>
      </c>
      <c r="D258" s="26">
        <v>38154</v>
      </c>
      <c r="E258" s="25" t="s">
        <v>86</v>
      </c>
      <c r="F258" s="25" t="s">
        <v>31</v>
      </c>
      <c r="G258" s="29">
        <v>8.8</v>
      </c>
      <c r="H258" s="30">
        <v>1.5</v>
      </c>
      <c r="I258" s="7" t="s">
        <v>21</v>
      </c>
      <c r="J258" s="30">
        <v>5</v>
      </c>
      <c r="K258" s="32">
        <v>9.4</v>
      </c>
      <c r="L258" s="67">
        <f t="shared" si="18"/>
        <v>8.938461538461539</v>
      </c>
      <c r="M258" s="139">
        <v>3</v>
      </c>
      <c r="N258" s="52">
        <f>SUM(L257:L258)/2</f>
        <v>8.896503496503495</v>
      </c>
      <c r="O258" s="25" t="s">
        <v>87</v>
      </c>
      <c r="P258" s="35"/>
    </row>
    <row r="259" spans="1:16" ht="12.75">
      <c r="A259" s="150"/>
      <c r="B259" s="285"/>
      <c r="C259" s="25"/>
      <c r="D259" s="26"/>
      <c r="E259" s="25"/>
      <c r="F259" s="25"/>
      <c r="G259" s="29"/>
      <c r="H259" s="30"/>
      <c r="I259" s="7" t="s">
        <v>21</v>
      </c>
      <c r="J259" s="30"/>
      <c r="K259" s="32"/>
      <c r="L259" s="67" t="e">
        <f>SUM(G259)+H259/(H259+J259)*(K259-G259)</f>
        <v>#DIV/0!</v>
      </c>
      <c r="M259" s="139"/>
      <c r="N259" s="70"/>
      <c r="O259" s="25"/>
      <c r="P259" s="35"/>
    </row>
    <row r="260" spans="1:16" ht="12.75">
      <c r="A260" s="150" t="s">
        <v>65</v>
      </c>
      <c r="B260" s="31">
        <v>2004</v>
      </c>
      <c r="C260" s="25" t="s">
        <v>27</v>
      </c>
      <c r="D260" s="26">
        <v>38165</v>
      </c>
      <c r="E260" s="25" t="s">
        <v>86</v>
      </c>
      <c r="F260" s="25" t="s">
        <v>31</v>
      </c>
      <c r="G260" s="29">
        <v>8.8</v>
      </c>
      <c r="H260" s="30">
        <v>4</v>
      </c>
      <c r="I260" s="7" t="s">
        <v>21</v>
      </c>
      <c r="J260" s="30">
        <v>3</v>
      </c>
      <c r="K260" s="32">
        <v>9.4</v>
      </c>
      <c r="L260" s="67">
        <f>SUM(G260)+H260/(H260+J260)*(K260-G260)</f>
        <v>9.142857142857144</v>
      </c>
      <c r="M260" s="139">
        <v>2</v>
      </c>
      <c r="N260" s="70">
        <v>9.1</v>
      </c>
      <c r="O260" s="25">
        <v>1</v>
      </c>
      <c r="P260" s="35"/>
    </row>
    <row r="261" spans="1:16" ht="12.75">
      <c r="A261" s="150"/>
      <c r="B261" s="285"/>
      <c r="C261" s="25"/>
      <c r="D261" s="26"/>
      <c r="E261" s="25"/>
      <c r="F261" s="25"/>
      <c r="G261" s="29"/>
      <c r="H261" s="30"/>
      <c r="I261" s="7" t="s">
        <v>21</v>
      </c>
      <c r="J261" s="30"/>
      <c r="K261" s="32"/>
      <c r="L261" s="67" t="e">
        <f>SUM(G261)+H261/(H261+J261)*(K261-G261)</f>
        <v>#DIV/0!</v>
      </c>
      <c r="M261" s="139"/>
      <c r="N261" s="70"/>
      <c r="O261" s="25"/>
      <c r="P261" s="35"/>
    </row>
    <row r="262" spans="1:16" ht="12.75">
      <c r="A262" s="150" t="s">
        <v>65</v>
      </c>
      <c r="B262" s="31">
        <v>2004</v>
      </c>
      <c r="C262" s="25" t="s">
        <v>27</v>
      </c>
      <c r="D262" s="26">
        <v>38190</v>
      </c>
      <c r="E262" s="25" t="s">
        <v>98</v>
      </c>
      <c r="F262" s="25" t="s">
        <v>36</v>
      </c>
      <c r="G262" s="38" t="s">
        <v>63</v>
      </c>
      <c r="H262" s="30"/>
      <c r="I262" s="7" t="s">
        <v>21</v>
      </c>
      <c r="J262" s="30"/>
      <c r="K262" s="32"/>
      <c r="L262" s="67" t="s">
        <v>99</v>
      </c>
      <c r="M262" s="139">
        <v>2</v>
      </c>
      <c r="N262" s="70"/>
      <c r="O262" s="25">
        <v>1.5</v>
      </c>
      <c r="P262" s="35"/>
    </row>
    <row r="263" spans="1:16" ht="12.75">
      <c r="A263" s="150"/>
      <c r="B263" s="285"/>
      <c r="C263" s="25"/>
      <c r="D263" s="26"/>
      <c r="E263" s="25"/>
      <c r="F263" s="25"/>
      <c r="G263" s="29"/>
      <c r="H263" s="30"/>
      <c r="I263" s="7" t="s">
        <v>21</v>
      </c>
      <c r="J263" s="30"/>
      <c r="K263" s="32"/>
      <c r="L263" s="67" t="e">
        <f>SUM(G263)+H263/(H263+J263)*(K263-G263)</f>
        <v>#DIV/0!</v>
      </c>
      <c r="M263" s="139"/>
      <c r="N263" s="70"/>
      <c r="O263" s="25"/>
      <c r="P263" s="35"/>
    </row>
    <row r="264" spans="1:16" ht="12.75">
      <c r="A264" s="150"/>
      <c r="B264" s="285"/>
      <c r="C264" s="25"/>
      <c r="D264" s="26"/>
      <c r="E264" s="25"/>
      <c r="F264" s="25"/>
      <c r="G264" s="29"/>
      <c r="H264" s="30"/>
      <c r="I264" s="7" t="s">
        <v>21</v>
      </c>
      <c r="J264" s="30"/>
      <c r="K264" s="32"/>
      <c r="L264" s="67" t="e">
        <f>SUM(G264)+H264/(H264+J264)*(K264-G264)</f>
        <v>#DIV/0!</v>
      </c>
      <c r="M264" s="139"/>
      <c r="N264" s="70"/>
      <c r="O264" s="25"/>
      <c r="P264" s="35"/>
    </row>
    <row r="265" spans="1:16" ht="12.75">
      <c r="A265" s="150"/>
      <c r="B265" s="285"/>
      <c r="C265" s="25"/>
      <c r="D265" s="26"/>
      <c r="E265" s="25"/>
      <c r="F265" s="25"/>
      <c r="G265" s="29"/>
      <c r="H265" s="30"/>
      <c r="I265" s="7" t="s">
        <v>21</v>
      </c>
      <c r="J265" s="30"/>
      <c r="K265" s="32"/>
      <c r="L265" s="67" t="e">
        <f>SUM(G265)+H265/(H265+J265)*(K265-G265)</f>
        <v>#DIV/0!</v>
      </c>
      <c r="M265" s="139"/>
      <c r="N265" s="70"/>
      <c r="O265" s="25"/>
      <c r="P265" s="35"/>
    </row>
    <row r="266" spans="1:16" ht="12.75">
      <c r="A266" s="150" t="s">
        <v>65</v>
      </c>
      <c r="B266" s="31">
        <v>2005</v>
      </c>
      <c r="C266" s="25" t="s">
        <v>27</v>
      </c>
      <c r="D266" s="26">
        <v>38381</v>
      </c>
      <c r="E266" s="25" t="s">
        <v>164</v>
      </c>
      <c r="F266" s="25" t="s">
        <v>31</v>
      </c>
      <c r="G266" s="38" t="s">
        <v>63</v>
      </c>
      <c r="H266" s="30"/>
      <c r="I266" s="7" t="s">
        <v>21</v>
      </c>
      <c r="J266" s="30"/>
      <c r="K266" s="32"/>
      <c r="L266" s="67">
        <v>6.65</v>
      </c>
      <c r="M266" s="139">
        <v>2</v>
      </c>
      <c r="N266" s="48">
        <v>6.7</v>
      </c>
      <c r="O266" s="25">
        <v>1.6</v>
      </c>
      <c r="P266" s="35" t="s">
        <v>165</v>
      </c>
    </row>
    <row r="267" spans="1:16" ht="12.75">
      <c r="A267" s="150"/>
      <c r="B267" s="285"/>
      <c r="C267" s="25"/>
      <c r="D267" s="26"/>
      <c r="E267" s="25"/>
      <c r="F267" s="25"/>
      <c r="G267" s="29"/>
      <c r="H267" s="30"/>
      <c r="I267" s="7" t="s">
        <v>21</v>
      </c>
      <c r="J267" s="30"/>
      <c r="K267" s="32"/>
      <c r="L267" s="67" t="e">
        <f>SUM(G267)+H267/(H267+J267)*(K267-G267)</f>
        <v>#DIV/0!</v>
      </c>
      <c r="M267" s="139"/>
      <c r="N267" s="70"/>
      <c r="O267" s="25"/>
      <c r="P267" s="35"/>
    </row>
    <row r="268" spans="1:16" ht="12.75">
      <c r="A268" s="150"/>
      <c r="B268" s="285"/>
      <c r="C268" s="25"/>
      <c r="D268" s="26"/>
      <c r="E268" s="25"/>
      <c r="F268" s="25"/>
      <c r="G268" s="29"/>
      <c r="H268" s="30"/>
      <c r="I268" s="7" t="s">
        <v>21</v>
      </c>
      <c r="J268" s="30"/>
      <c r="K268" s="32"/>
      <c r="L268" s="67" t="e">
        <f>SUM(G268)+H268/(H268+J268)*(K268-G268)</f>
        <v>#DIV/0!</v>
      </c>
      <c r="M268" s="139"/>
      <c r="N268" s="70"/>
      <c r="O268" s="25"/>
      <c r="P268" s="35"/>
    </row>
    <row r="269" spans="1:16" ht="12.75">
      <c r="A269" s="150"/>
      <c r="B269" s="285"/>
      <c r="C269" s="25"/>
      <c r="D269" s="26"/>
      <c r="E269" s="25"/>
      <c r="F269" s="25"/>
      <c r="G269" s="29"/>
      <c r="H269" s="30"/>
      <c r="I269" s="7" t="s">
        <v>21</v>
      </c>
      <c r="J269" s="30"/>
      <c r="K269" s="32"/>
      <c r="L269" s="67" t="e">
        <f>SUM(G269)+H269/(H269+J269)*(K269-G269)</f>
        <v>#DIV/0!</v>
      </c>
      <c r="M269" s="139"/>
      <c r="N269" s="70"/>
      <c r="O269" s="25"/>
      <c r="P269" s="35"/>
    </row>
    <row r="270" spans="1:16" ht="12.75">
      <c r="A270" s="150" t="s">
        <v>65</v>
      </c>
      <c r="B270" s="31">
        <v>2007</v>
      </c>
      <c r="C270" s="25" t="s">
        <v>27</v>
      </c>
      <c r="D270" s="26">
        <v>39110</v>
      </c>
      <c r="E270" s="25" t="s">
        <v>243</v>
      </c>
      <c r="F270" s="25" t="s">
        <v>224</v>
      </c>
      <c r="G270" s="38" t="s">
        <v>63</v>
      </c>
      <c r="H270" s="30"/>
      <c r="I270" s="7" t="s">
        <v>21</v>
      </c>
      <c r="J270" s="30"/>
      <c r="K270" s="32"/>
      <c r="L270" s="67" t="s">
        <v>244</v>
      </c>
      <c r="M270" s="139">
        <v>2</v>
      </c>
      <c r="N270" s="70"/>
      <c r="O270" s="25">
        <v>1.2</v>
      </c>
      <c r="P270" s="35"/>
    </row>
    <row r="271" spans="1:16" ht="12.75">
      <c r="A271" s="150"/>
      <c r="B271" s="285"/>
      <c r="C271" s="25"/>
      <c r="D271" s="26"/>
      <c r="E271" s="25"/>
      <c r="F271" s="25"/>
      <c r="G271" s="29"/>
      <c r="H271" s="30"/>
      <c r="I271" s="7" t="s">
        <v>21</v>
      </c>
      <c r="J271" s="30"/>
      <c r="K271" s="32"/>
      <c r="L271" s="67" t="e">
        <f>SUM(G271)+H271/(H271+J271)*(K271-G271)</f>
        <v>#DIV/0!</v>
      </c>
      <c r="M271" s="139"/>
      <c r="N271" s="70"/>
      <c r="O271" s="25"/>
      <c r="P271" s="35"/>
    </row>
    <row r="272" spans="1:16" ht="12.75">
      <c r="A272" s="150" t="s">
        <v>65</v>
      </c>
      <c r="B272" s="31">
        <v>2007</v>
      </c>
      <c r="C272" s="25" t="s">
        <v>27</v>
      </c>
      <c r="D272" s="26">
        <v>39178</v>
      </c>
      <c r="E272" s="25" t="s">
        <v>253</v>
      </c>
      <c r="F272" s="25" t="s">
        <v>224</v>
      </c>
      <c r="G272" s="38" t="s">
        <v>63</v>
      </c>
      <c r="H272" s="30"/>
      <c r="I272" s="7" t="s">
        <v>21</v>
      </c>
      <c r="J272" s="30"/>
      <c r="K272" s="32"/>
      <c r="L272" s="67" t="s">
        <v>99</v>
      </c>
      <c r="M272" s="139">
        <v>2</v>
      </c>
      <c r="N272" s="70"/>
      <c r="O272" s="25">
        <v>0.8</v>
      </c>
      <c r="P272" s="35"/>
    </row>
    <row r="273" spans="1:16" ht="12.75">
      <c r="A273" s="150"/>
      <c r="B273" s="285"/>
      <c r="C273" s="25"/>
      <c r="D273" s="26"/>
      <c r="E273" s="25"/>
      <c r="F273" s="25"/>
      <c r="G273" s="29"/>
      <c r="H273" s="30"/>
      <c r="I273" s="7" t="s">
        <v>21</v>
      </c>
      <c r="J273" s="30"/>
      <c r="K273" s="32"/>
      <c r="L273" s="67" t="e">
        <f>SUM(G273)+H273/(H273+J273)*(K273-G273)</f>
        <v>#DIV/0!</v>
      </c>
      <c r="M273" s="139"/>
      <c r="N273" s="70"/>
      <c r="O273" s="25"/>
      <c r="P273" s="35"/>
    </row>
    <row r="274" spans="1:16" ht="12.75">
      <c r="A274" s="150"/>
      <c r="B274" s="285"/>
      <c r="C274" s="25"/>
      <c r="D274" s="26"/>
      <c r="E274" s="25"/>
      <c r="F274" s="25"/>
      <c r="G274" s="29"/>
      <c r="H274" s="30"/>
      <c r="I274" s="7" t="s">
        <v>21</v>
      </c>
      <c r="J274" s="30"/>
      <c r="K274" s="32"/>
      <c r="L274" s="67" t="e">
        <f aca="true" t="shared" si="19" ref="L274:L292">SUM(G274)+H274/(H274+J274)*(K274-G274)</f>
        <v>#DIV/0!</v>
      </c>
      <c r="M274" s="139"/>
      <c r="N274" s="70"/>
      <c r="O274" s="25"/>
      <c r="P274" s="35"/>
    </row>
    <row r="275" spans="1:16" ht="13.5" thickBot="1">
      <c r="A275" s="223"/>
      <c r="B275" s="286"/>
      <c r="C275" s="174"/>
      <c r="D275" s="224"/>
      <c r="E275" s="174"/>
      <c r="F275" s="174"/>
      <c r="G275" s="225"/>
      <c r="H275" s="226"/>
      <c r="I275" s="227" t="s">
        <v>21</v>
      </c>
      <c r="J275" s="226"/>
      <c r="K275" s="228"/>
      <c r="L275" s="229" t="e">
        <f t="shared" si="19"/>
        <v>#DIV/0!</v>
      </c>
      <c r="M275" s="230"/>
      <c r="N275" s="231"/>
      <c r="O275" s="174"/>
      <c r="P275" s="232"/>
    </row>
    <row r="276" spans="1:16" ht="12.75">
      <c r="A276" s="233"/>
      <c r="B276" s="287"/>
      <c r="C276" s="234"/>
      <c r="D276" s="235"/>
      <c r="E276" s="234"/>
      <c r="F276" s="234"/>
      <c r="G276" s="236"/>
      <c r="H276" s="237"/>
      <c r="I276" s="238" t="s">
        <v>21</v>
      </c>
      <c r="J276" s="237"/>
      <c r="K276" s="239"/>
      <c r="L276" s="240" t="e">
        <f t="shared" si="19"/>
        <v>#DIV/0!</v>
      </c>
      <c r="M276" s="241"/>
      <c r="N276" s="242"/>
      <c r="O276" s="234"/>
      <c r="P276" s="243"/>
    </row>
    <row r="277" spans="1:16" ht="12.75">
      <c r="A277" s="150" t="s">
        <v>227</v>
      </c>
      <c r="B277" s="31">
        <v>2006</v>
      </c>
      <c r="C277" s="25" t="s">
        <v>27</v>
      </c>
      <c r="D277" s="26">
        <v>39081</v>
      </c>
      <c r="E277" s="25" t="s">
        <v>228</v>
      </c>
      <c r="F277" s="25" t="s">
        <v>224</v>
      </c>
      <c r="G277" s="29">
        <v>8.8</v>
      </c>
      <c r="H277" s="30">
        <v>0.5</v>
      </c>
      <c r="I277" s="7" t="s">
        <v>21</v>
      </c>
      <c r="J277" s="30">
        <v>4</v>
      </c>
      <c r="K277" s="32">
        <v>9.3</v>
      </c>
      <c r="L277" s="67">
        <f t="shared" si="19"/>
        <v>8.855555555555556</v>
      </c>
      <c r="M277" s="139">
        <v>2</v>
      </c>
      <c r="N277" s="48">
        <v>8.9</v>
      </c>
      <c r="O277" s="25" t="s">
        <v>137</v>
      </c>
      <c r="P277" s="35"/>
    </row>
    <row r="278" spans="1:16" ht="12.75">
      <c r="A278" s="150"/>
      <c r="B278" s="285"/>
      <c r="C278" s="25"/>
      <c r="D278" s="26"/>
      <c r="E278" s="25"/>
      <c r="F278" s="25"/>
      <c r="G278" s="29"/>
      <c r="H278" s="30"/>
      <c r="I278" s="7" t="s">
        <v>21</v>
      </c>
      <c r="J278" s="30"/>
      <c r="K278" s="32"/>
      <c r="L278" s="67" t="e">
        <f t="shared" si="19"/>
        <v>#DIV/0!</v>
      </c>
      <c r="M278" s="139"/>
      <c r="N278" s="70"/>
      <c r="O278" s="25"/>
      <c r="P278" s="35"/>
    </row>
    <row r="279" spans="1:16" ht="12.75">
      <c r="A279" s="150" t="s">
        <v>227</v>
      </c>
      <c r="B279" s="31">
        <v>2006</v>
      </c>
      <c r="C279" s="25" t="s">
        <v>27</v>
      </c>
      <c r="D279" s="26">
        <v>39081</v>
      </c>
      <c r="E279" s="25" t="s">
        <v>229</v>
      </c>
      <c r="F279" s="25" t="s">
        <v>224</v>
      </c>
      <c r="G279" s="29">
        <v>8.8</v>
      </c>
      <c r="H279" s="30">
        <v>1</v>
      </c>
      <c r="I279" s="7" t="s">
        <v>21</v>
      </c>
      <c r="J279" s="30">
        <v>3.5</v>
      </c>
      <c r="K279" s="32">
        <v>9.3</v>
      </c>
      <c r="L279" s="67">
        <f t="shared" si="19"/>
        <v>8.911111111111111</v>
      </c>
      <c r="M279" s="139">
        <v>2</v>
      </c>
      <c r="N279" s="48">
        <v>8.9</v>
      </c>
      <c r="O279" s="25" t="s">
        <v>137</v>
      </c>
      <c r="P279" s="35" t="s">
        <v>225</v>
      </c>
    </row>
    <row r="280" spans="1:16" ht="12.75">
      <c r="A280" s="150"/>
      <c r="B280" s="285"/>
      <c r="C280" s="25"/>
      <c r="D280" s="26"/>
      <c r="E280" s="25"/>
      <c r="F280" s="25"/>
      <c r="G280" s="29"/>
      <c r="H280" s="30"/>
      <c r="I280" s="7" t="s">
        <v>21</v>
      </c>
      <c r="J280" s="30"/>
      <c r="K280" s="32"/>
      <c r="L280" s="67" t="e">
        <f t="shared" si="19"/>
        <v>#DIV/0!</v>
      </c>
      <c r="M280" s="139"/>
      <c r="N280" s="70"/>
      <c r="O280" s="25"/>
      <c r="P280" s="35"/>
    </row>
    <row r="281" spans="1:16" ht="12.75">
      <c r="A281" s="150" t="s">
        <v>227</v>
      </c>
      <c r="B281" s="31">
        <v>2007</v>
      </c>
      <c r="C281" s="25" t="s">
        <v>27</v>
      </c>
      <c r="D281" s="26">
        <v>39089</v>
      </c>
      <c r="E281" s="25" t="s">
        <v>147</v>
      </c>
      <c r="F281" s="25" t="s">
        <v>224</v>
      </c>
      <c r="G281" s="29">
        <v>9.3</v>
      </c>
      <c r="H281" s="30">
        <v>1</v>
      </c>
      <c r="I281" s="7" t="s">
        <v>21</v>
      </c>
      <c r="J281" s="30">
        <v>5</v>
      </c>
      <c r="K281" s="32">
        <v>9.7</v>
      </c>
      <c r="L281" s="67">
        <f t="shared" si="19"/>
        <v>9.366666666666667</v>
      </c>
      <c r="M281" s="139">
        <v>2.5</v>
      </c>
      <c r="N281" s="48">
        <v>9.4</v>
      </c>
      <c r="O281" s="25" t="s">
        <v>135</v>
      </c>
      <c r="P281" s="35" t="s">
        <v>232</v>
      </c>
    </row>
    <row r="282" spans="1:16" ht="12.75">
      <c r="A282" s="150" t="s">
        <v>227</v>
      </c>
      <c r="B282" s="31">
        <v>2007</v>
      </c>
      <c r="C282" s="25" t="s">
        <v>27</v>
      </c>
      <c r="D282" s="26">
        <v>39089</v>
      </c>
      <c r="E282" s="25" t="s">
        <v>147</v>
      </c>
      <c r="F282" s="25" t="s">
        <v>224</v>
      </c>
      <c r="G282" s="29">
        <v>9.3</v>
      </c>
      <c r="H282" s="30">
        <v>0.8</v>
      </c>
      <c r="I282" s="7" t="s">
        <v>21</v>
      </c>
      <c r="J282" s="30">
        <v>6</v>
      </c>
      <c r="K282" s="32">
        <v>9.7</v>
      </c>
      <c r="L282" s="67">
        <f t="shared" si="19"/>
        <v>9.347058823529412</v>
      </c>
      <c r="M282" s="139">
        <v>2.5</v>
      </c>
      <c r="N282" s="52">
        <f>SUM(L281:L282)/2</f>
        <v>9.35686274509804</v>
      </c>
      <c r="O282" s="25" t="s">
        <v>135</v>
      </c>
      <c r="P282" s="35" t="s">
        <v>232</v>
      </c>
    </row>
    <row r="283" spans="1:16" ht="12.75">
      <c r="A283" s="150"/>
      <c r="B283" s="285"/>
      <c r="C283" s="25"/>
      <c r="D283" s="26"/>
      <c r="E283" s="25"/>
      <c r="F283" s="25"/>
      <c r="G283" s="29"/>
      <c r="H283" s="30"/>
      <c r="I283" s="7" t="s">
        <v>21</v>
      </c>
      <c r="J283" s="30"/>
      <c r="K283" s="32"/>
      <c r="L283" s="67" t="e">
        <f t="shared" si="19"/>
        <v>#DIV/0!</v>
      </c>
      <c r="M283" s="139"/>
      <c r="N283" s="70"/>
      <c r="O283" s="25"/>
      <c r="P283" s="35"/>
    </row>
    <row r="284" spans="1:16" ht="12.75">
      <c r="A284" s="150" t="s">
        <v>227</v>
      </c>
      <c r="B284" s="31">
        <v>2007</v>
      </c>
      <c r="C284" s="25" t="s">
        <v>27</v>
      </c>
      <c r="D284" s="26">
        <v>39095</v>
      </c>
      <c r="E284" s="25" t="s">
        <v>91</v>
      </c>
      <c r="F284" s="25" t="s">
        <v>224</v>
      </c>
      <c r="G284" s="29">
        <v>8.8</v>
      </c>
      <c r="H284" s="30">
        <v>3.5</v>
      </c>
      <c r="I284" s="7" t="s">
        <v>21</v>
      </c>
      <c r="J284" s="30">
        <v>2.5</v>
      </c>
      <c r="K284" s="32">
        <v>9.3</v>
      </c>
      <c r="L284" s="67">
        <f t="shared" si="19"/>
        <v>9.091666666666667</v>
      </c>
      <c r="M284" s="139">
        <v>2</v>
      </c>
      <c r="N284" s="48">
        <v>9.1</v>
      </c>
      <c r="O284" s="25">
        <v>1.2</v>
      </c>
      <c r="P284" s="35"/>
    </row>
    <row r="285" spans="1:16" ht="12.75">
      <c r="A285" s="150" t="s">
        <v>227</v>
      </c>
      <c r="B285" s="31">
        <v>2007</v>
      </c>
      <c r="C285" s="25" t="s">
        <v>27</v>
      </c>
      <c r="D285" s="26">
        <v>39095</v>
      </c>
      <c r="E285" s="25" t="s">
        <v>91</v>
      </c>
      <c r="F285" s="25" t="s">
        <v>224</v>
      </c>
      <c r="G285" s="29">
        <v>8.8</v>
      </c>
      <c r="H285" s="30">
        <v>3</v>
      </c>
      <c r="I285" s="7" t="s">
        <v>21</v>
      </c>
      <c r="J285" s="30">
        <v>3</v>
      </c>
      <c r="K285" s="32">
        <v>9.3</v>
      </c>
      <c r="L285" s="67">
        <f t="shared" si="19"/>
        <v>9.05</v>
      </c>
      <c r="M285" s="139">
        <v>2</v>
      </c>
      <c r="N285" s="52">
        <f>SUM(L284:L285)/2</f>
        <v>9.070833333333333</v>
      </c>
      <c r="O285" s="25">
        <v>1.2</v>
      </c>
      <c r="P285" s="35"/>
    </row>
    <row r="286" spans="1:16" ht="12.75">
      <c r="A286" s="150"/>
      <c r="B286" s="285"/>
      <c r="C286" s="25"/>
      <c r="D286" s="26"/>
      <c r="E286" s="25"/>
      <c r="F286" s="25"/>
      <c r="G286" s="29"/>
      <c r="H286" s="30"/>
      <c r="I286" s="7" t="s">
        <v>21</v>
      </c>
      <c r="J286" s="30"/>
      <c r="K286" s="32"/>
      <c r="L286" s="67" t="e">
        <f t="shared" si="19"/>
        <v>#DIV/0!</v>
      </c>
      <c r="M286" s="139"/>
      <c r="N286" s="70"/>
      <c r="O286" s="25"/>
      <c r="P286" s="35"/>
    </row>
    <row r="287" spans="1:16" ht="12.75">
      <c r="A287" s="150" t="s">
        <v>227</v>
      </c>
      <c r="B287" s="31">
        <v>2007</v>
      </c>
      <c r="C287" s="25" t="s">
        <v>27</v>
      </c>
      <c r="D287" s="26">
        <v>39109</v>
      </c>
      <c r="E287" s="25" t="s">
        <v>119</v>
      </c>
      <c r="F287" s="25" t="s">
        <v>224</v>
      </c>
      <c r="G287" s="29">
        <v>9.3</v>
      </c>
      <c r="H287" s="30">
        <v>4</v>
      </c>
      <c r="I287" s="7" t="s">
        <v>21</v>
      </c>
      <c r="J287" s="30">
        <v>3.5</v>
      </c>
      <c r="K287" s="32">
        <v>10.3</v>
      </c>
      <c r="L287" s="67">
        <f t="shared" si="19"/>
        <v>9.833333333333334</v>
      </c>
      <c r="M287" s="139">
        <v>2.5</v>
      </c>
      <c r="N287" s="52">
        <v>9.83</v>
      </c>
      <c r="O287" s="25">
        <v>1.2</v>
      </c>
      <c r="P287" s="35" t="s">
        <v>241</v>
      </c>
    </row>
    <row r="288" spans="1:16" ht="12.75">
      <c r="A288" s="150" t="s">
        <v>227</v>
      </c>
      <c r="B288" s="31">
        <v>2007</v>
      </c>
      <c r="C288" s="25" t="s">
        <v>27</v>
      </c>
      <c r="D288" s="26">
        <v>39109</v>
      </c>
      <c r="E288" s="25" t="s">
        <v>119</v>
      </c>
      <c r="F288" s="25" t="s">
        <v>224</v>
      </c>
      <c r="G288" s="29">
        <v>9.3</v>
      </c>
      <c r="H288" s="30">
        <v>4</v>
      </c>
      <c r="I288" s="7" t="s">
        <v>21</v>
      </c>
      <c r="J288" s="30">
        <v>3</v>
      </c>
      <c r="K288" s="32">
        <v>10.3</v>
      </c>
      <c r="L288" s="67">
        <f t="shared" si="19"/>
        <v>9.871428571428572</v>
      </c>
      <c r="M288" s="139">
        <v>3</v>
      </c>
      <c r="N288" s="48">
        <v>9.8</v>
      </c>
      <c r="O288" s="25">
        <v>1.2</v>
      </c>
      <c r="P288" s="35" t="s">
        <v>242</v>
      </c>
    </row>
    <row r="289" spans="1:16" ht="12.75">
      <c r="A289" s="150"/>
      <c r="B289" s="285"/>
      <c r="C289" s="25"/>
      <c r="D289" s="26"/>
      <c r="E289" s="25"/>
      <c r="F289" s="25"/>
      <c r="G289" s="29"/>
      <c r="H289" s="30"/>
      <c r="I289" s="7" t="s">
        <v>21</v>
      </c>
      <c r="J289" s="30"/>
      <c r="K289" s="32"/>
      <c r="L289" s="67" t="e">
        <f t="shared" si="19"/>
        <v>#DIV/0!</v>
      </c>
      <c r="M289" s="139"/>
      <c r="N289" s="70"/>
      <c r="O289" s="25"/>
      <c r="P289" s="35"/>
    </row>
    <row r="290" spans="1:21" s="24" customFormat="1" ht="12.75">
      <c r="A290" s="54"/>
      <c r="B290" s="31"/>
      <c r="C290" s="25"/>
      <c r="D290" s="26"/>
      <c r="E290" s="27"/>
      <c r="F290" s="25"/>
      <c r="G290" s="29"/>
      <c r="H290" s="30"/>
      <c r="I290" s="7" t="s">
        <v>21</v>
      </c>
      <c r="J290" s="30"/>
      <c r="K290" s="32"/>
      <c r="L290" s="67" t="e">
        <f t="shared" si="19"/>
        <v>#DIV/0!</v>
      </c>
      <c r="M290" s="25"/>
      <c r="N290" s="48"/>
      <c r="O290" s="25"/>
      <c r="P290" s="36"/>
      <c r="U290" s="84"/>
    </row>
    <row r="291" spans="1:21" s="24" customFormat="1" ht="13.5" thickBot="1">
      <c r="A291" s="106"/>
      <c r="B291" s="288"/>
      <c r="C291" s="107"/>
      <c r="D291" s="108"/>
      <c r="E291" s="109"/>
      <c r="F291" s="107"/>
      <c r="G291" s="110"/>
      <c r="H291" s="111"/>
      <c r="I291" s="112" t="s">
        <v>21</v>
      </c>
      <c r="J291" s="111"/>
      <c r="K291" s="113"/>
      <c r="L291" s="163" t="e">
        <f t="shared" si="19"/>
        <v>#DIV/0!</v>
      </c>
      <c r="M291" s="107"/>
      <c r="N291" s="114"/>
      <c r="O291" s="107"/>
      <c r="P291" s="115"/>
      <c r="U291" s="84"/>
    </row>
    <row r="292" spans="1:21" s="24" customFormat="1" ht="12.75">
      <c r="A292" s="54"/>
      <c r="B292" s="31"/>
      <c r="C292" s="25"/>
      <c r="D292" s="26"/>
      <c r="E292" s="27"/>
      <c r="F292" s="25"/>
      <c r="G292" s="29"/>
      <c r="H292" s="30"/>
      <c r="I292" s="7" t="s">
        <v>21</v>
      </c>
      <c r="J292" s="30"/>
      <c r="K292" s="32"/>
      <c r="L292" s="67" t="e">
        <f t="shared" si="19"/>
        <v>#DIV/0!</v>
      </c>
      <c r="M292" s="25"/>
      <c r="N292" s="52"/>
      <c r="O292" s="25"/>
      <c r="P292" s="49"/>
      <c r="U292" s="84"/>
    </row>
    <row r="293" spans="1:21" s="24" customFormat="1" ht="12.75">
      <c r="A293" s="54" t="s">
        <v>78</v>
      </c>
      <c r="B293" s="31">
        <v>2004</v>
      </c>
      <c r="C293" s="25" t="s">
        <v>27</v>
      </c>
      <c r="D293" s="26">
        <v>38133</v>
      </c>
      <c r="E293" s="25" t="s">
        <v>79</v>
      </c>
      <c r="F293" s="25" t="s">
        <v>31</v>
      </c>
      <c r="G293" s="38" t="s">
        <v>80</v>
      </c>
      <c r="H293" s="30">
        <v>8.8</v>
      </c>
      <c r="I293" s="117" t="s">
        <v>21</v>
      </c>
      <c r="J293" s="30"/>
      <c r="K293" s="32"/>
      <c r="L293" s="67" t="s">
        <v>81</v>
      </c>
      <c r="M293" s="25"/>
      <c r="N293" s="116"/>
      <c r="O293" s="25">
        <v>0.9</v>
      </c>
      <c r="P293" s="68" t="s">
        <v>82</v>
      </c>
      <c r="U293" s="84"/>
    </row>
    <row r="294" spans="1:21" s="24" customFormat="1" ht="12.75">
      <c r="A294" s="54"/>
      <c r="B294" s="31"/>
      <c r="C294" s="25"/>
      <c r="D294" s="26"/>
      <c r="E294" s="25"/>
      <c r="F294" s="25"/>
      <c r="G294" s="29"/>
      <c r="H294" s="30"/>
      <c r="I294" s="7" t="s">
        <v>21</v>
      </c>
      <c r="J294" s="30"/>
      <c r="K294" s="32"/>
      <c r="L294" s="67" t="e">
        <f aca="true" t="shared" si="20" ref="L294:L302">SUM(G294)+H294/(H294+J294)*(K294-G294)</f>
        <v>#DIV/0!</v>
      </c>
      <c r="M294" s="25"/>
      <c r="N294" s="48"/>
      <c r="O294" s="25"/>
      <c r="P294" s="49"/>
      <c r="U294" s="84"/>
    </row>
    <row r="295" spans="1:21" s="24" customFormat="1" ht="12.75">
      <c r="A295" s="54"/>
      <c r="B295" s="31"/>
      <c r="C295" s="25"/>
      <c r="D295" s="26"/>
      <c r="E295" s="25"/>
      <c r="F295" s="25"/>
      <c r="G295" s="29"/>
      <c r="H295" s="30"/>
      <c r="I295" s="7" t="s">
        <v>21</v>
      </c>
      <c r="J295" s="30"/>
      <c r="K295" s="32"/>
      <c r="L295" s="67" t="e">
        <f t="shared" si="20"/>
        <v>#DIV/0!</v>
      </c>
      <c r="M295" s="25"/>
      <c r="N295" s="52"/>
      <c r="O295" s="25"/>
      <c r="P295" s="36"/>
      <c r="U295" s="84"/>
    </row>
    <row r="296" spans="1:21" s="24" customFormat="1" ht="12.75">
      <c r="A296" s="54"/>
      <c r="B296" s="31"/>
      <c r="C296" s="27"/>
      <c r="D296" s="25"/>
      <c r="E296" s="31"/>
      <c r="F296" s="55"/>
      <c r="G296" s="29"/>
      <c r="H296" s="30"/>
      <c r="I296" s="7" t="s">
        <v>21</v>
      </c>
      <c r="J296" s="30"/>
      <c r="K296" s="32"/>
      <c r="L296" s="67" t="e">
        <f t="shared" si="20"/>
        <v>#DIV/0!</v>
      </c>
      <c r="M296" s="25"/>
      <c r="N296" s="53"/>
      <c r="O296" s="25"/>
      <c r="P296" s="36"/>
      <c r="U296" s="84"/>
    </row>
    <row r="297" spans="1:21" s="128" customFormat="1" ht="13.5" thickBot="1">
      <c r="A297" s="118"/>
      <c r="B297" s="289"/>
      <c r="C297" s="119"/>
      <c r="D297" s="120"/>
      <c r="E297" s="121"/>
      <c r="F297" s="119"/>
      <c r="G297" s="122"/>
      <c r="H297" s="123"/>
      <c r="I297" s="124" t="s">
        <v>21</v>
      </c>
      <c r="J297" s="123"/>
      <c r="K297" s="125"/>
      <c r="L297" s="164" t="e">
        <f t="shared" si="20"/>
        <v>#DIV/0!</v>
      </c>
      <c r="M297" s="119"/>
      <c r="N297" s="126"/>
      <c r="O297" s="119"/>
      <c r="P297" s="127"/>
      <c r="U297" s="129"/>
    </row>
    <row r="298" spans="1:21" s="24" customFormat="1" ht="12.75">
      <c r="A298" s="54"/>
      <c r="B298" s="31"/>
      <c r="C298" s="25"/>
      <c r="D298" s="26"/>
      <c r="E298" s="28"/>
      <c r="F298" s="25"/>
      <c r="G298" s="29"/>
      <c r="H298" s="30"/>
      <c r="I298" s="7" t="s">
        <v>21</v>
      </c>
      <c r="J298" s="30"/>
      <c r="K298" s="32"/>
      <c r="L298" s="67" t="e">
        <f t="shared" si="20"/>
        <v>#DIV/0!</v>
      </c>
      <c r="M298" s="25"/>
      <c r="N298" s="52"/>
      <c r="O298" s="25"/>
      <c r="P298" s="36"/>
      <c r="U298" s="84"/>
    </row>
    <row r="299" spans="1:21" s="24" customFormat="1" ht="12.75">
      <c r="A299" s="54" t="s">
        <v>88</v>
      </c>
      <c r="B299" s="31">
        <v>2004</v>
      </c>
      <c r="C299" s="25" t="s">
        <v>27</v>
      </c>
      <c r="D299" s="26">
        <v>38156</v>
      </c>
      <c r="E299" s="25" t="s">
        <v>89</v>
      </c>
      <c r="F299" s="25" t="s">
        <v>31</v>
      </c>
      <c r="G299" s="29">
        <v>5</v>
      </c>
      <c r="H299" s="30">
        <v>2</v>
      </c>
      <c r="I299" s="131" t="s">
        <v>21</v>
      </c>
      <c r="J299" s="30">
        <v>4</v>
      </c>
      <c r="K299" s="32">
        <v>5.9</v>
      </c>
      <c r="L299" s="67">
        <f t="shared" si="20"/>
        <v>5.3</v>
      </c>
      <c r="M299" s="25">
        <v>2.5</v>
      </c>
      <c r="N299" s="130"/>
      <c r="O299" s="25">
        <v>0.8</v>
      </c>
      <c r="P299" s="68" t="s">
        <v>90</v>
      </c>
      <c r="U299" s="84"/>
    </row>
    <row r="300" spans="1:21" s="24" customFormat="1" ht="12.75">
      <c r="A300" s="54"/>
      <c r="B300" s="31"/>
      <c r="C300" s="27"/>
      <c r="D300" s="25"/>
      <c r="E300" s="31"/>
      <c r="F300" s="55"/>
      <c r="G300" s="29"/>
      <c r="H300" s="30"/>
      <c r="I300" s="7" t="s">
        <v>21</v>
      </c>
      <c r="J300" s="30"/>
      <c r="K300" s="32"/>
      <c r="L300" s="67" t="e">
        <f t="shared" si="20"/>
        <v>#DIV/0!</v>
      </c>
      <c r="M300" s="25"/>
      <c r="N300" s="53"/>
      <c r="O300" s="25"/>
      <c r="P300" s="36"/>
      <c r="U300" s="84"/>
    </row>
    <row r="301" spans="1:21" s="24" customFormat="1" ht="12.75">
      <c r="A301" s="54" t="s">
        <v>88</v>
      </c>
      <c r="B301" s="31">
        <v>2004</v>
      </c>
      <c r="C301" s="25" t="s">
        <v>35</v>
      </c>
      <c r="D301" s="26">
        <v>38164</v>
      </c>
      <c r="E301" s="25" t="s">
        <v>93</v>
      </c>
      <c r="F301" s="25" t="s">
        <v>92</v>
      </c>
      <c r="G301" s="29">
        <v>5.5</v>
      </c>
      <c r="H301" s="30">
        <v>6</v>
      </c>
      <c r="I301" s="131" t="s">
        <v>21</v>
      </c>
      <c r="J301" s="30">
        <v>3</v>
      </c>
      <c r="K301" s="32">
        <v>6.2</v>
      </c>
      <c r="L301" s="67">
        <f t="shared" si="20"/>
        <v>5.966666666666667</v>
      </c>
      <c r="M301" s="25">
        <v>1.5</v>
      </c>
      <c r="N301" s="48">
        <v>5.9</v>
      </c>
      <c r="O301" s="25">
        <v>2.5</v>
      </c>
      <c r="P301" s="68"/>
      <c r="S301" s="85">
        <v>38156</v>
      </c>
      <c r="T301" s="24">
        <v>5.3</v>
      </c>
      <c r="U301" s="84"/>
    </row>
    <row r="302" spans="1:21" s="24" customFormat="1" ht="12.75">
      <c r="A302" s="54" t="s">
        <v>88</v>
      </c>
      <c r="B302" s="31">
        <v>2004</v>
      </c>
      <c r="C302" s="25" t="s">
        <v>35</v>
      </c>
      <c r="D302" s="26">
        <v>38164</v>
      </c>
      <c r="E302" s="25" t="s">
        <v>93</v>
      </c>
      <c r="F302" s="25" t="s">
        <v>92</v>
      </c>
      <c r="G302" s="29">
        <v>5.5</v>
      </c>
      <c r="H302" s="30">
        <v>6</v>
      </c>
      <c r="I302" s="131" t="s">
        <v>21</v>
      </c>
      <c r="J302" s="30">
        <v>0.2</v>
      </c>
      <c r="K302" s="32">
        <v>5.9</v>
      </c>
      <c r="L302" s="67">
        <f t="shared" si="20"/>
        <v>5.887096774193549</v>
      </c>
      <c r="M302" s="25">
        <v>2.5</v>
      </c>
      <c r="N302" s="53"/>
      <c r="O302" s="25">
        <v>2.5</v>
      </c>
      <c r="P302" s="36"/>
      <c r="S302" s="85">
        <v>38164</v>
      </c>
      <c r="T302" s="24">
        <v>5.92</v>
      </c>
      <c r="U302" s="84"/>
    </row>
    <row r="303" spans="1:21" s="24" customFormat="1" ht="12.75">
      <c r="A303" s="54" t="s">
        <v>88</v>
      </c>
      <c r="B303" s="31">
        <v>2004</v>
      </c>
      <c r="C303" s="25" t="s">
        <v>35</v>
      </c>
      <c r="D303" s="26">
        <v>38164</v>
      </c>
      <c r="E303" s="25" t="s">
        <v>93</v>
      </c>
      <c r="F303" s="25" t="s">
        <v>92</v>
      </c>
      <c r="G303" s="38" t="s">
        <v>63</v>
      </c>
      <c r="H303" s="30"/>
      <c r="I303" s="7" t="s">
        <v>21</v>
      </c>
      <c r="J303" s="30"/>
      <c r="K303" s="32"/>
      <c r="L303" s="67">
        <v>5.9</v>
      </c>
      <c r="M303" s="25">
        <v>2</v>
      </c>
      <c r="N303" s="52">
        <f>SUM(L301:L303)/3</f>
        <v>5.9179211469534065</v>
      </c>
      <c r="O303" s="25">
        <v>2.5</v>
      </c>
      <c r="P303" s="36"/>
      <c r="S303" s="85">
        <v>38167</v>
      </c>
      <c r="T303" s="24">
        <v>6.06</v>
      </c>
      <c r="U303" s="84"/>
    </row>
    <row r="304" spans="1:21" s="24" customFormat="1" ht="12.75">
      <c r="A304" s="54"/>
      <c r="B304" s="31"/>
      <c r="C304" s="27"/>
      <c r="D304" s="25"/>
      <c r="E304" s="31"/>
      <c r="F304" s="55"/>
      <c r="G304" s="29"/>
      <c r="H304" s="30"/>
      <c r="I304" s="7" t="s">
        <v>21</v>
      </c>
      <c r="J304" s="30"/>
      <c r="K304" s="32"/>
      <c r="L304" s="67" t="e">
        <f>SUM(G304)+H304/(H304+J304)*(K304-G304)</f>
        <v>#DIV/0!</v>
      </c>
      <c r="M304" s="25"/>
      <c r="N304" s="53"/>
      <c r="O304" s="25"/>
      <c r="P304" s="36"/>
      <c r="S304" s="85">
        <v>38172</v>
      </c>
      <c r="T304" s="24">
        <v>6.26</v>
      </c>
      <c r="U304" s="84"/>
    </row>
    <row r="305" spans="1:21" s="24" customFormat="1" ht="12.75">
      <c r="A305" s="54" t="s">
        <v>88</v>
      </c>
      <c r="B305" s="31">
        <v>2004</v>
      </c>
      <c r="C305" s="25" t="s">
        <v>27</v>
      </c>
      <c r="D305" s="26">
        <v>38167</v>
      </c>
      <c r="E305" s="25" t="s">
        <v>94</v>
      </c>
      <c r="F305" s="25" t="s">
        <v>31</v>
      </c>
      <c r="G305" s="29">
        <v>5.5</v>
      </c>
      <c r="H305" s="30">
        <v>8</v>
      </c>
      <c r="I305" s="131" t="s">
        <v>21</v>
      </c>
      <c r="J305" s="30">
        <v>6</v>
      </c>
      <c r="K305" s="32">
        <v>6.5</v>
      </c>
      <c r="L305" s="67">
        <v>5.9</v>
      </c>
      <c r="M305" s="25">
        <v>2</v>
      </c>
      <c r="N305" s="48">
        <v>6.1</v>
      </c>
      <c r="O305" s="25" t="s">
        <v>95</v>
      </c>
      <c r="P305" s="36"/>
      <c r="S305" s="85">
        <v>38175</v>
      </c>
      <c r="T305" s="24">
        <v>6.34</v>
      </c>
      <c r="U305" s="84"/>
    </row>
    <row r="306" spans="1:21" s="24" customFormat="1" ht="12.75">
      <c r="A306" s="54" t="s">
        <v>88</v>
      </c>
      <c r="B306" s="31">
        <v>2004</v>
      </c>
      <c r="C306" s="25" t="s">
        <v>27</v>
      </c>
      <c r="D306" s="26">
        <v>38167</v>
      </c>
      <c r="E306" s="25" t="s">
        <v>94</v>
      </c>
      <c r="F306" s="25" t="s">
        <v>31</v>
      </c>
      <c r="G306" s="29">
        <v>5.9</v>
      </c>
      <c r="H306" s="30">
        <v>2.5</v>
      </c>
      <c r="I306" s="7" t="s">
        <v>21</v>
      </c>
      <c r="J306" s="30">
        <v>4</v>
      </c>
      <c r="K306" s="32">
        <v>6.5</v>
      </c>
      <c r="L306" s="67">
        <f>SUM(G306)+H306/(H306+J306)*(K306-G306)</f>
        <v>6.130769230769231</v>
      </c>
      <c r="M306" s="25">
        <v>1.5</v>
      </c>
      <c r="N306" s="53"/>
      <c r="O306" s="25" t="s">
        <v>95</v>
      </c>
      <c r="P306" s="36"/>
      <c r="S306" s="85">
        <v>38181</v>
      </c>
      <c r="T306" s="24">
        <v>6.63</v>
      </c>
      <c r="U306" s="84"/>
    </row>
    <row r="307" spans="1:21" s="24" customFormat="1" ht="12.75">
      <c r="A307" s="54" t="s">
        <v>88</v>
      </c>
      <c r="B307" s="31">
        <v>2004</v>
      </c>
      <c r="C307" s="25" t="s">
        <v>27</v>
      </c>
      <c r="D307" s="26">
        <v>38167</v>
      </c>
      <c r="E307" s="25" t="s">
        <v>94</v>
      </c>
      <c r="F307" s="25" t="s">
        <v>31</v>
      </c>
      <c r="G307" s="38" t="s">
        <v>63</v>
      </c>
      <c r="H307" s="30"/>
      <c r="I307" s="7" t="s">
        <v>21</v>
      </c>
      <c r="J307" s="30"/>
      <c r="K307" s="32"/>
      <c r="L307" s="67">
        <v>6.15</v>
      </c>
      <c r="M307" s="25">
        <v>1.5</v>
      </c>
      <c r="N307" s="52">
        <f>SUM(L305:L307)/3</f>
        <v>6.06025641025641</v>
      </c>
      <c r="O307" s="25" t="s">
        <v>95</v>
      </c>
      <c r="P307" s="36"/>
      <c r="S307" s="85">
        <v>38185</v>
      </c>
      <c r="T307" s="24">
        <v>7.06</v>
      </c>
      <c r="U307" s="84"/>
    </row>
    <row r="308" spans="1:21" s="24" customFormat="1" ht="12.75">
      <c r="A308" s="54"/>
      <c r="B308" s="31"/>
      <c r="C308" s="27"/>
      <c r="D308" s="25"/>
      <c r="E308" s="31"/>
      <c r="F308" s="55"/>
      <c r="G308" s="29"/>
      <c r="H308" s="30"/>
      <c r="I308" s="7" t="s">
        <v>21</v>
      </c>
      <c r="J308" s="30"/>
      <c r="K308" s="32"/>
      <c r="L308" s="67" t="e">
        <f aca="true" t="shared" si="21" ref="L308:L315">SUM(G308)+H308/(H308+J308)*(K308-G308)</f>
        <v>#DIV/0!</v>
      </c>
      <c r="M308" s="25"/>
      <c r="N308" s="53"/>
      <c r="O308" s="25"/>
      <c r="P308" s="36"/>
      <c r="S308" s="85">
        <v>38194</v>
      </c>
      <c r="T308" s="24">
        <v>7.33</v>
      </c>
      <c r="U308" s="84"/>
    </row>
    <row r="309" spans="1:21" s="24" customFormat="1" ht="12.75">
      <c r="A309" s="54" t="s">
        <v>88</v>
      </c>
      <c r="B309" s="31">
        <v>2004</v>
      </c>
      <c r="C309" s="25" t="s">
        <v>27</v>
      </c>
      <c r="D309" s="26">
        <v>38172</v>
      </c>
      <c r="E309" s="25" t="s">
        <v>94</v>
      </c>
      <c r="F309" s="25" t="s">
        <v>31</v>
      </c>
      <c r="G309" s="29">
        <v>6.2</v>
      </c>
      <c r="H309" s="30">
        <v>1</v>
      </c>
      <c r="I309" s="7" t="s">
        <v>21</v>
      </c>
      <c r="J309" s="30">
        <v>3.5</v>
      </c>
      <c r="K309" s="32">
        <v>6.5</v>
      </c>
      <c r="L309" s="67">
        <f t="shared" si="21"/>
        <v>6.266666666666667</v>
      </c>
      <c r="M309" s="25">
        <v>1.5</v>
      </c>
      <c r="N309" s="48">
        <v>6.3</v>
      </c>
      <c r="O309" s="25" t="s">
        <v>95</v>
      </c>
      <c r="P309" s="36"/>
      <c r="S309" s="85">
        <v>38196</v>
      </c>
      <c r="T309" s="24">
        <v>7.31</v>
      </c>
      <c r="U309" s="84"/>
    </row>
    <row r="310" spans="1:21" s="24" customFormat="1" ht="12.75">
      <c r="A310" s="54" t="s">
        <v>88</v>
      </c>
      <c r="B310" s="31">
        <v>2004</v>
      </c>
      <c r="C310" s="25" t="s">
        <v>27</v>
      </c>
      <c r="D310" s="26">
        <v>38172</v>
      </c>
      <c r="E310" s="25" t="s">
        <v>94</v>
      </c>
      <c r="F310" s="25" t="s">
        <v>31</v>
      </c>
      <c r="G310" s="29">
        <v>6.2</v>
      </c>
      <c r="H310" s="30">
        <v>0.7</v>
      </c>
      <c r="I310" s="7" t="s">
        <v>21</v>
      </c>
      <c r="J310" s="30">
        <v>3</v>
      </c>
      <c r="K310" s="32">
        <v>6.5</v>
      </c>
      <c r="L310" s="67">
        <f t="shared" si="21"/>
        <v>6.256756756756757</v>
      </c>
      <c r="M310" s="25">
        <v>1.5</v>
      </c>
      <c r="N310" s="52">
        <f>SUM(L309:L310)/2</f>
        <v>6.261711711711712</v>
      </c>
      <c r="O310" s="25" t="s">
        <v>95</v>
      </c>
      <c r="P310" s="36"/>
      <c r="S310" s="85">
        <v>38201</v>
      </c>
      <c r="T310" s="24">
        <v>7.59</v>
      </c>
      <c r="U310" s="84"/>
    </row>
    <row r="311" spans="1:21" s="24" customFormat="1" ht="12.75">
      <c r="A311" s="54"/>
      <c r="B311" s="31"/>
      <c r="C311" s="27"/>
      <c r="D311" s="25"/>
      <c r="E311" s="31"/>
      <c r="F311" s="55"/>
      <c r="G311" s="29"/>
      <c r="H311" s="30"/>
      <c r="I311" s="7" t="s">
        <v>21</v>
      </c>
      <c r="J311" s="30"/>
      <c r="K311" s="32"/>
      <c r="L311" s="67" t="e">
        <f t="shared" si="21"/>
        <v>#DIV/0!</v>
      </c>
      <c r="M311" s="25"/>
      <c r="N311" s="53"/>
      <c r="O311" s="25"/>
      <c r="P311" s="36"/>
      <c r="S311" s="85">
        <v>38204</v>
      </c>
      <c r="T311" s="24">
        <v>7.7</v>
      </c>
      <c r="U311" s="84"/>
    </row>
    <row r="312" spans="1:21" s="24" customFormat="1" ht="12.75">
      <c r="A312" s="54" t="s">
        <v>88</v>
      </c>
      <c r="B312" s="31">
        <v>2004</v>
      </c>
      <c r="C312" s="25" t="s">
        <v>27</v>
      </c>
      <c r="D312" s="26">
        <v>38175</v>
      </c>
      <c r="E312" s="25" t="s">
        <v>62</v>
      </c>
      <c r="F312" s="25" t="s">
        <v>31</v>
      </c>
      <c r="G312" s="29">
        <v>6.2</v>
      </c>
      <c r="H312" s="30">
        <v>2.7</v>
      </c>
      <c r="I312" s="7" t="s">
        <v>21</v>
      </c>
      <c r="J312" s="30">
        <v>3</v>
      </c>
      <c r="K312" s="32">
        <v>6.5</v>
      </c>
      <c r="L312" s="67">
        <f>SUM(G312)+H312/(H312+J312)*(K312-G312)</f>
        <v>6.342105263157895</v>
      </c>
      <c r="M312" s="25">
        <v>1.5</v>
      </c>
      <c r="N312" s="48">
        <v>6.3</v>
      </c>
      <c r="O312" s="25">
        <v>0.8</v>
      </c>
      <c r="P312" s="36"/>
      <c r="S312" s="85">
        <v>38216</v>
      </c>
      <c r="T312" s="24">
        <v>8.1</v>
      </c>
      <c r="U312" s="84"/>
    </row>
    <row r="313" spans="1:20" ht="12.75">
      <c r="A313" s="150"/>
      <c r="B313" s="31"/>
      <c r="C313" s="153"/>
      <c r="D313" s="139"/>
      <c r="E313" s="7"/>
      <c r="F313" s="21"/>
      <c r="G313" s="29"/>
      <c r="H313" s="30"/>
      <c r="I313" s="7" t="s">
        <v>21</v>
      </c>
      <c r="J313" s="30"/>
      <c r="K313" s="32"/>
      <c r="L313" s="67" t="e">
        <f t="shared" si="21"/>
        <v>#DIV/0!</v>
      </c>
      <c r="M313" s="139"/>
      <c r="N313" s="44"/>
      <c r="O313" s="134"/>
      <c r="P313" s="35"/>
      <c r="S313" s="85">
        <v>38219</v>
      </c>
      <c r="T313" s="24">
        <v>8.04</v>
      </c>
    </row>
    <row r="314" spans="1:21" s="24" customFormat="1" ht="12.75">
      <c r="A314" s="54" t="s">
        <v>88</v>
      </c>
      <c r="B314" s="31">
        <v>2004</v>
      </c>
      <c r="C314" s="25" t="s">
        <v>27</v>
      </c>
      <c r="D314" s="26">
        <v>38181</v>
      </c>
      <c r="E314" s="25" t="s">
        <v>96</v>
      </c>
      <c r="F314" s="25" t="s">
        <v>31</v>
      </c>
      <c r="G314" s="29">
        <v>6.5</v>
      </c>
      <c r="H314" s="30">
        <v>1.5</v>
      </c>
      <c r="I314" s="7" t="s">
        <v>21</v>
      </c>
      <c r="J314" s="30">
        <v>3</v>
      </c>
      <c r="K314" s="32">
        <v>6.9</v>
      </c>
      <c r="L314" s="67">
        <f>SUM(G314)+H314/(H314+J314)*(K314-G314)</f>
        <v>6.633333333333334</v>
      </c>
      <c r="M314" s="25">
        <v>2</v>
      </c>
      <c r="N314" s="48">
        <v>6.6</v>
      </c>
      <c r="O314" s="25">
        <v>1.5</v>
      </c>
      <c r="P314" s="36"/>
      <c r="U314" s="84"/>
    </row>
    <row r="315" spans="1:16" ht="12.75">
      <c r="A315" s="150"/>
      <c r="B315" s="31"/>
      <c r="C315" s="153"/>
      <c r="D315" s="139"/>
      <c r="E315" s="7"/>
      <c r="F315" s="21"/>
      <c r="G315" s="29"/>
      <c r="H315" s="30"/>
      <c r="I315" s="7" t="s">
        <v>21</v>
      </c>
      <c r="J315" s="30"/>
      <c r="K315" s="32"/>
      <c r="L315" s="67" t="e">
        <f t="shared" si="21"/>
        <v>#DIV/0!</v>
      </c>
      <c r="M315" s="139"/>
      <c r="N315" s="44"/>
      <c r="O315" s="134"/>
      <c r="P315" s="35"/>
    </row>
    <row r="316" spans="1:21" s="24" customFormat="1" ht="12.75">
      <c r="A316" s="54" t="s">
        <v>88</v>
      </c>
      <c r="B316" s="31">
        <v>2004</v>
      </c>
      <c r="C316" s="25" t="s">
        <v>27</v>
      </c>
      <c r="D316" s="26">
        <v>38185</v>
      </c>
      <c r="E316" s="25" t="s">
        <v>96</v>
      </c>
      <c r="F316" s="25" t="s">
        <v>92</v>
      </c>
      <c r="G316" s="29">
        <v>6.9</v>
      </c>
      <c r="H316" s="30">
        <v>2</v>
      </c>
      <c r="I316" s="7" t="s">
        <v>21</v>
      </c>
      <c r="J316" s="30">
        <v>3</v>
      </c>
      <c r="K316" s="32">
        <v>7.3</v>
      </c>
      <c r="L316" s="67">
        <f aca="true" t="shared" si="22" ref="L316:L323">SUM(G316)+H316/(H316+J316)*(K316-G316)</f>
        <v>7.0600000000000005</v>
      </c>
      <c r="M316" s="25">
        <v>2</v>
      </c>
      <c r="N316" s="48">
        <v>7.1</v>
      </c>
      <c r="O316" s="25" t="s">
        <v>97</v>
      </c>
      <c r="P316" s="36"/>
      <c r="U316" s="84"/>
    </row>
    <row r="317" spans="1:16" ht="12.75">
      <c r="A317" s="150"/>
      <c r="B317" s="31"/>
      <c r="C317" s="153"/>
      <c r="D317" s="139"/>
      <c r="E317" s="7"/>
      <c r="F317" s="21"/>
      <c r="G317" s="29"/>
      <c r="H317" s="30"/>
      <c r="I317" s="7" t="s">
        <v>21</v>
      </c>
      <c r="J317" s="30"/>
      <c r="K317" s="32"/>
      <c r="L317" s="67" t="e">
        <f t="shared" si="22"/>
        <v>#DIV/0!</v>
      </c>
      <c r="M317" s="139"/>
      <c r="N317" s="44"/>
      <c r="O317" s="134"/>
      <c r="P317" s="35"/>
    </row>
    <row r="318" spans="1:21" s="24" customFormat="1" ht="12.75">
      <c r="A318" s="54" t="s">
        <v>88</v>
      </c>
      <c r="B318" s="31">
        <v>2004</v>
      </c>
      <c r="C318" s="159" t="s">
        <v>101</v>
      </c>
      <c r="D318" s="26">
        <v>38194</v>
      </c>
      <c r="E318" s="25" t="s">
        <v>50</v>
      </c>
      <c r="F318" s="25" t="s">
        <v>31</v>
      </c>
      <c r="G318" s="29">
        <v>7.3</v>
      </c>
      <c r="H318" s="30">
        <v>0.5</v>
      </c>
      <c r="I318" s="7" t="s">
        <v>21</v>
      </c>
      <c r="J318" s="30">
        <v>3</v>
      </c>
      <c r="K318" s="32">
        <v>7.5</v>
      </c>
      <c r="L318" s="67">
        <f t="shared" si="22"/>
        <v>7.328571428571428</v>
      </c>
      <c r="M318" s="25">
        <v>1.5</v>
      </c>
      <c r="N318" s="48">
        <v>7.3</v>
      </c>
      <c r="O318" s="25" t="s">
        <v>103</v>
      </c>
      <c r="P318" s="36"/>
      <c r="U318" s="84"/>
    </row>
    <row r="319" spans="1:16" ht="12.75">
      <c r="A319" s="150"/>
      <c r="B319" s="31"/>
      <c r="C319" s="153"/>
      <c r="D319" s="139"/>
      <c r="E319" s="7"/>
      <c r="F319" s="21"/>
      <c r="G319" s="29"/>
      <c r="H319" s="30"/>
      <c r="I319" s="7" t="s">
        <v>21</v>
      </c>
      <c r="J319" s="30"/>
      <c r="K319" s="32"/>
      <c r="L319" s="67" t="e">
        <f t="shared" si="22"/>
        <v>#DIV/0!</v>
      </c>
      <c r="M319" s="139"/>
      <c r="N319" s="44"/>
      <c r="O319" s="134"/>
      <c r="P319" s="35"/>
    </row>
    <row r="320" spans="1:21" s="24" customFormat="1" ht="12.75">
      <c r="A320" s="54" t="s">
        <v>88</v>
      </c>
      <c r="B320" s="31">
        <v>2004</v>
      </c>
      <c r="C320" s="159" t="s">
        <v>101</v>
      </c>
      <c r="D320" s="26">
        <v>38196</v>
      </c>
      <c r="E320" s="25" t="s">
        <v>115</v>
      </c>
      <c r="F320" s="25" t="s">
        <v>31</v>
      </c>
      <c r="G320" s="29">
        <v>7.3</v>
      </c>
      <c r="H320" s="30">
        <v>3</v>
      </c>
      <c r="I320" s="7" t="s">
        <v>21</v>
      </c>
      <c r="J320" s="30">
        <v>5</v>
      </c>
      <c r="K320" s="32">
        <v>7.5</v>
      </c>
      <c r="L320" s="67">
        <f t="shared" si="22"/>
        <v>7.375</v>
      </c>
      <c r="M320" s="25">
        <v>2</v>
      </c>
      <c r="N320" s="48">
        <v>7.3</v>
      </c>
      <c r="O320" s="25" t="s">
        <v>107</v>
      </c>
      <c r="P320" s="36"/>
      <c r="U320" s="84"/>
    </row>
    <row r="321" spans="1:16" ht="12.75">
      <c r="A321" s="54" t="s">
        <v>88</v>
      </c>
      <c r="B321" s="31">
        <v>2004</v>
      </c>
      <c r="C321" s="159" t="s">
        <v>101</v>
      </c>
      <c r="D321" s="26">
        <v>38196</v>
      </c>
      <c r="E321" s="25" t="s">
        <v>115</v>
      </c>
      <c r="F321" s="25" t="s">
        <v>31</v>
      </c>
      <c r="G321" s="29">
        <v>6.9</v>
      </c>
      <c r="H321" s="30">
        <v>6</v>
      </c>
      <c r="I321" s="7" t="s">
        <v>21</v>
      </c>
      <c r="J321" s="30">
        <v>4.5</v>
      </c>
      <c r="K321" s="32">
        <v>7.5</v>
      </c>
      <c r="L321" s="67">
        <f t="shared" si="22"/>
        <v>7.242857142857143</v>
      </c>
      <c r="M321" s="25">
        <v>2</v>
      </c>
      <c r="N321" s="52">
        <f>SUM(L320:L321)/2</f>
        <v>7.308928571428572</v>
      </c>
      <c r="O321" s="25" t="s">
        <v>107</v>
      </c>
      <c r="P321" s="35"/>
    </row>
    <row r="322" spans="1:16" ht="12.75">
      <c r="A322" s="150"/>
      <c r="B322" s="31"/>
      <c r="C322" s="153"/>
      <c r="D322" s="139"/>
      <c r="E322" s="7"/>
      <c r="F322" s="21"/>
      <c r="G322" s="29"/>
      <c r="H322" s="30"/>
      <c r="I322" s="7" t="s">
        <v>21</v>
      </c>
      <c r="J322" s="30"/>
      <c r="K322" s="32"/>
      <c r="L322" s="67" t="e">
        <f t="shared" si="22"/>
        <v>#DIV/0!</v>
      </c>
      <c r="M322" s="139"/>
      <c r="N322" s="44"/>
      <c r="O322" s="134"/>
      <c r="P322" s="35"/>
    </row>
    <row r="323" spans="1:21" s="24" customFormat="1" ht="12.75">
      <c r="A323" s="54" t="s">
        <v>88</v>
      </c>
      <c r="B323" s="31">
        <v>2004</v>
      </c>
      <c r="C323" s="159" t="s">
        <v>108</v>
      </c>
      <c r="D323" s="26">
        <v>38201</v>
      </c>
      <c r="E323" s="25" t="s">
        <v>116</v>
      </c>
      <c r="F323" s="25" t="s">
        <v>31</v>
      </c>
      <c r="G323" s="29">
        <v>7.5</v>
      </c>
      <c r="H323" s="30">
        <v>1</v>
      </c>
      <c r="I323" s="7" t="s">
        <v>21</v>
      </c>
      <c r="J323" s="30">
        <v>6</v>
      </c>
      <c r="K323" s="32">
        <v>8.1</v>
      </c>
      <c r="L323" s="67">
        <f t="shared" si="22"/>
        <v>7.585714285714285</v>
      </c>
      <c r="M323" s="25">
        <v>2</v>
      </c>
      <c r="N323" s="48">
        <v>7.6</v>
      </c>
      <c r="O323" s="25">
        <v>2.4</v>
      </c>
      <c r="P323" s="36"/>
      <c r="U323" s="84"/>
    </row>
    <row r="324" spans="1:16" ht="12.75">
      <c r="A324" s="150"/>
      <c r="B324" s="31"/>
      <c r="C324" s="153"/>
      <c r="D324" s="139"/>
      <c r="E324" s="7"/>
      <c r="F324" s="21"/>
      <c r="G324" s="29"/>
      <c r="H324" s="30"/>
      <c r="I324" s="7" t="s">
        <v>21</v>
      </c>
      <c r="J324" s="30"/>
      <c r="K324" s="32"/>
      <c r="L324" s="67" t="e">
        <f aca="true" t="shared" si="23" ref="L324:L332">SUM(G324)+H324/(H324+J324)*(K324-G324)</f>
        <v>#DIV/0!</v>
      </c>
      <c r="M324" s="139"/>
      <c r="N324" s="44"/>
      <c r="O324" s="134"/>
      <c r="P324" s="35"/>
    </row>
    <row r="325" spans="1:21" s="24" customFormat="1" ht="12.75">
      <c r="A325" s="54" t="s">
        <v>88</v>
      </c>
      <c r="B325" s="31">
        <v>2004</v>
      </c>
      <c r="C325" s="159" t="s">
        <v>108</v>
      </c>
      <c r="D325" s="26">
        <v>38204</v>
      </c>
      <c r="E325" s="25" t="s">
        <v>117</v>
      </c>
      <c r="F325" s="25" t="s">
        <v>31</v>
      </c>
      <c r="G325" s="29">
        <v>7.5</v>
      </c>
      <c r="H325" s="30">
        <v>2.7</v>
      </c>
      <c r="I325" s="7" t="s">
        <v>21</v>
      </c>
      <c r="J325" s="30">
        <v>5</v>
      </c>
      <c r="K325" s="32">
        <v>8.1</v>
      </c>
      <c r="L325" s="67">
        <f>SUM(G325)+H325/(H325+J325)*(K325-G325)</f>
        <v>7.71038961038961</v>
      </c>
      <c r="M325" s="25">
        <v>2</v>
      </c>
      <c r="N325" s="48">
        <v>7.7</v>
      </c>
      <c r="O325" s="25">
        <v>2.5</v>
      </c>
      <c r="P325" s="36"/>
      <c r="U325" s="84"/>
    </row>
    <row r="326" spans="1:16" ht="12.75">
      <c r="A326" s="54" t="s">
        <v>88</v>
      </c>
      <c r="B326" s="31">
        <v>2004</v>
      </c>
      <c r="C326" s="159" t="s">
        <v>108</v>
      </c>
      <c r="D326" s="26">
        <v>38204</v>
      </c>
      <c r="E326" s="25" t="s">
        <v>117</v>
      </c>
      <c r="F326" s="25" t="s">
        <v>31</v>
      </c>
      <c r="G326" s="29">
        <v>7.5</v>
      </c>
      <c r="H326" s="30">
        <v>3</v>
      </c>
      <c r="I326" s="7" t="s">
        <v>21</v>
      </c>
      <c r="J326" s="30">
        <v>5</v>
      </c>
      <c r="K326" s="32">
        <v>8.1</v>
      </c>
      <c r="L326" s="67">
        <f t="shared" si="23"/>
        <v>7.725</v>
      </c>
      <c r="M326" s="25">
        <v>2</v>
      </c>
      <c r="N326" s="44"/>
      <c r="O326" s="25">
        <v>2.5</v>
      </c>
      <c r="P326" s="35"/>
    </row>
    <row r="327" spans="1:16" ht="12.75">
      <c r="A327" s="54" t="s">
        <v>88</v>
      </c>
      <c r="B327" s="31">
        <v>2004</v>
      </c>
      <c r="C327" s="159" t="s">
        <v>108</v>
      </c>
      <c r="D327" s="26">
        <v>38204</v>
      </c>
      <c r="E327" s="25" t="s">
        <v>117</v>
      </c>
      <c r="F327" s="25" t="s">
        <v>31</v>
      </c>
      <c r="G327" s="29">
        <v>7.5</v>
      </c>
      <c r="H327" s="30">
        <v>2</v>
      </c>
      <c r="I327" s="7" t="s">
        <v>21</v>
      </c>
      <c r="J327" s="30">
        <v>5</v>
      </c>
      <c r="K327" s="32">
        <v>8.1</v>
      </c>
      <c r="L327" s="67">
        <f t="shared" si="23"/>
        <v>7.671428571428572</v>
      </c>
      <c r="M327" s="25">
        <v>2</v>
      </c>
      <c r="N327" s="52">
        <f>SUM(L325:L327)/3</f>
        <v>7.702272727272727</v>
      </c>
      <c r="O327" s="25">
        <v>2.5</v>
      </c>
      <c r="P327" s="35"/>
    </row>
    <row r="328" spans="1:16" ht="12.75">
      <c r="A328" s="150"/>
      <c r="B328" s="31"/>
      <c r="C328" s="153"/>
      <c r="D328" s="139"/>
      <c r="E328" s="7"/>
      <c r="F328" s="21"/>
      <c r="G328" s="29"/>
      <c r="H328" s="30"/>
      <c r="I328" s="7" t="s">
        <v>21</v>
      </c>
      <c r="J328" s="30"/>
      <c r="K328" s="32"/>
      <c r="L328" s="67" t="e">
        <f t="shared" si="23"/>
        <v>#DIV/0!</v>
      </c>
      <c r="M328" s="139"/>
      <c r="N328" s="44"/>
      <c r="O328" s="134"/>
      <c r="P328" s="35"/>
    </row>
    <row r="329" spans="1:21" s="24" customFormat="1" ht="12.75">
      <c r="A329" s="54" t="s">
        <v>88</v>
      </c>
      <c r="B329" s="31">
        <v>2004</v>
      </c>
      <c r="C329" s="25" t="s">
        <v>27</v>
      </c>
      <c r="D329" s="26">
        <v>38216</v>
      </c>
      <c r="E329" s="25" t="s">
        <v>98</v>
      </c>
      <c r="F329" s="25" t="s">
        <v>31</v>
      </c>
      <c r="G329" s="29">
        <v>7.5</v>
      </c>
      <c r="H329" s="30">
        <v>6</v>
      </c>
      <c r="I329" s="7" t="s">
        <v>21</v>
      </c>
      <c r="J329" s="30">
        <v>3.7</v>
      </c>
      <c r="K329" s="32">
        <v>8.4</v>
      </c>
      <c r="L329" s="67">
        <f>SUM(G329)+H329/(H329+J329)*(K329-G329)</f>
        <v>8.056701030927835</v>
      </c>
      <c r="M329" s="25">
        <v>2</v>
      </c>
      <c r="N329" s="48">
        <v>8.1</v>
      </c>
      <c r="O329" s="25" t="s">
        <v>120</v>
      </c>
      <c r="P329" s="36"/>
      <c r="U329" s="84"/>
    </row>
    <row r="330" spans="1:16" ht="12.75">
      <c r="A330" s="54" t="s">
        <v>88</v>
      </c>
      <c r="B330" s="31">
        <v>2004</v>
      </c>
      <c r="C330" s="25" t="s">
        <v>27</v>
      </c>
      <c r="D330" s="26">
        <v>38216</v>
      </c>
      <c r="E330" s="25" t="s">
        <v>98</v>
      </c>
      <c r="F330" s="25" t="s">
        <v>31</v>
      </c>
      <c r="G330" s="29">
        <v>7.5</v>
      </c>
      <c r="H330" s="30">
        <v>6</v>
      </c>
      <c r="I330" s="7" t="s">
        <v>21</v>
      </c>
      <c r="J330" s="30">
        <v>4</v>
      </c>
      <c r="K330" s="32">
        <v>8.4</v>
      </c>
      <c r="L330" s="67">
        <f>SUM(G330)+H330/(H330+J330)*(K330-G330)</f>
        <v>8.040000000000001</v>
      </c>
      <c r="M330" s="25">
        <v>2</v>
      </c>
      <c r="N330" s="44"/>
      <c r="O330" s="25" t="s">
        <v>120</v>
      </c>
      <c r="P330" s="35"/>
    </row>
    <row r="331" spans="1:16" ht="12.75">
      <c r="A331" s="54" t="s">
        <v>88</v>
      </c>
      <c r="B331" s="31">
        <v>2004</v>
      </c>
      <c r="C331" s="25" t="s">
        <v>27</v>
      </c>
      <c r="D331" s="26">
        <v>38216</v>
      </c>
      <c r="E331" s="25" t="s">
        <v>98</v>
      </c>
      <c r="F331" s="25" t="s">
        <v>31</v>
      </c>
      <c r="G331" s="29">
        <v>8.1</v>
      </c>
      <c r="H331" s="30">
        <v>1</v>
      </c>
      <c r="I331" s="7" t="s">
        <v>21</v>
      </c>
      <c r="J331" s="30">
        <v>4</v>
      </c>
      <c r="K331" s="32">
        <v>8.4</v>
      </c>
      <c r="L331" s="67">
        <f>SUM(G331)+H331/(H331+J331)*(K331-G331)</f>
        <v>8.16</v>
      </c>
      <c r="M331" s="25">
        <v>2</v>
      </c>
      <c r="N331" s="44"/>
      <c r="O331" s="25" t="s">
        <v>120</v>
      </c>
      <c r="P331" s="35"/>
    </row>
    <row r="332" spans="1:16" ht="12.75">
      <c r="A332" s="54" t="s">
        <v>88</v>
      </c>
      <c r="B332" s="31">
        <v>2004</v>
      </c>
      <c r="C332" s="25" t="s">
        <v>27</v>
      </c>
      <c r="D332" s="26">
        <v>38216</v>
      </c>
      <c r="E332" s="25" t="s">
        <v>98</v>
      </c>
      <c r="F332" s="25" t="s">
        <v>31</v>
      </c>
      <c r="G332" s="29">
        <v>8.1</v>
      </c>
      <c r="H332" s="30">
        <v>0.5</v>
      </c>
      <c r="I332" s="7" t="s">
        <v>21</v>
      </c>
      <c r="J332" s="30">
        <v>4</v>
      </c>
      <c r="K332" s="32">
        <v>8.4</v>
      </c>
      <c r="L332" s="67">
        <f t="shared" si="23"/>
        <v>8.133333333333333</v>
      </c>
      <c r="M332" s="25">
        <v>2</v>
      </c>
      <c r="N332" s="44"/>
      <c r="O332" s="25" t="s">
        <v>120</v>
      </c>
      <c r="P332" s="35"/>
    </row>
    <row r="333" spans="1:16" ht="12.75">
      <c r="A333" s="54" t="s">
        <v>88</v>
      </c>
      <c r="B333" s="31">
        <v>2004</v>
      </c>
      <c r="C333" s="25" t="s">
        <v>27</v>
      </c>
      <c r="D333" s="26">
        <v>38216</v>
      </c>
      <c r="E333" s="25" t="s">
        <v>98</v>
      </c>
      <c r="F333" s="25" t="s">
        <v>31</v>
      </c>
      <c r="G333" s="38" t="s">
        <v>63</v>
      </c>
      <c r="H333" s="30"/>
      <c r="I333" s="7" t="s">
        <v>21</v>
      </c>
      <c r="J333" s="30"/>
      <c r="K333" s="32"/>
      <c r="L333" s="67">
        <v>8.1</v>
      </c>
      <c r="M333" s="25">
        <v>2</v>
      </c>
      <c r="N333" s="165">
        <f>SUM(L329:L333)/5</f>
        <v>8.098006872852235</v>
      </c>
      <c r="O333" s="25" t="s">
        <v>120</v>
      </c>
      <c r="P333" s="35"/>
    </row>
    <row r="334" spans="1:16" ht="12.75">
      <c r="A334" s="54"/>
      <c r="B334" s="31"/>
      <c r="C334" s="25"/>
      <c r="D334" s="26"/>
      <c r="E334" s="25"/>
      <c r="F334" s="25"/>
      <c r="G334" s="38"/>
      <c r="H334" s="30"/>
      <c r="I334" s="7"/>
      <c r="J334" s="30"/>
      <c r="K334" s="32"/>
      <c r="L334" s="67"/>
      <c r="M334" s="25"/>
      <c r="N334" s="165"/>
      <c r="O334" s="25"/>
      <c r="P334" s="35"/>
    </row>
    <row r="335" spans="1:16" ht="12.75">
      <c r="A335" s="54" t="s">
        <v>88</v>
      </c>
      <c r="B335" s="31">
        <v>2004</v>
      </c>
      <c r="C335" s="25" t="s">
        <v>27</v>
      </c>
      <c r="D335" s="26">
        <v>38219</v>
      </c>
      <c r="E335" s="25" t="s">
        <v>98</v>
      </c>
      <c r="F335" s="25" t="s">
        <v>31</v>
      </c>
      <c r="G335" s="29">
        <v>7.5</v>
      </c>
      <c r="H335" s="30">
        <v>5</v>
      </c>
      <c r="I335" s="7" t="s">
        <v>21</v>
      </c>
      <c r="J335" s="30">
        <v>4</v>
      </c>
      <c r="K335" s="32">
        <v>8.5</v>
      </c>
      <c r="L335" s="67">
        <f aca="true" t="shared" si="24" ref="L335:L344">SUM(G335)+H335/(H335+J335)*(K335-G335)</f>
        <v>8.055555555555555</v>
      </c>
      <c r="M335" s="25">
        <v>2</v>
      </c>
      <c r="N335" s="47">
        <v>8</v>
      </c>
      <c r="O335" s="25">
        <v>1.4</v>
      </c>
      <c r="P335" s="35"/>
    </row>
    <row r="336" spans="1:16" ht="12.75">
      <c r="A336" s="54" t="s">
        <v>88</v>
      </c>
      <c r="B336" s="31">
        <v>2004</v>
      </c>
      <c r="C336" s="25" t="s">
        <v>27</v>
      </c>
      <c r="D336" s="26">
        <v>38219</v>
      </c>
      <c r="E336" s="25" t="s">
        <v>98</v>
      </c>
      <c r="F336" s="25" t="s">
        <v>31</v>
      </c>
      <c r="G336" s="29">
        <v>7.5</v>
      </c>
      <c r="H336" s="30">
        <v>5</v>
      </c>
      <c r="I336" s="7" t="s">
        <v>21</v>
      </c>
      <c r="J336" s="30">
        <v>3.5</v>
      </c>
      <c r="K336" s="32">
        <v>8.4</v>
      </c>
      <c r="L336" s="67">
        <f t="shared" si="24"/>
        <v>8.029411764705882</v>
      </c>
      <c r="M336" s="25">
        <v>2</v>
      </c>
      <c r="N336" s="52">
        <f>SUM(L335:L336)/2</f>
        <v>8.042483660130719</v>
      </c>
      <c r="O336" s="25">
        <v>1.4</v>
      </c>
      <c r="P336" s="35"/>
    </row>
    <row r="337" spans="1:19" ht="12.75">
      <c r="A337" s="54"/>
      <c r="B337" s="31"/>
      <c r="C337" s="25"/>
      <c r="D337" s="26"/>
      <c r="E337" s="25"/>
      <c r="F337" s="25"/>
      <c r="G337" s="38"/>
      <c r="H337" s="30"/>
      <c r="I337" s="7" t="s">
        <v>21</v>
      </c>
      <c r="J337" s="30"/>
      <c r="K337" s="32"/>
      <c r="L337" s="67" t="e">
        <f t="shared" si="24"/>
        <v>#DIV/0!</v>
      </c>
      <c r="M337" s="25"/>
      <c r="N337" s="165"/>
      <c r="O337" s="25"/>
      <c r="P337" s="35"/>
      <c r="S337" s="90"/>
    </row>
    <row r="338" spans="1:20" ht="12.75">
      <c r="A338" s="54" t="s">
        <v>88</v>
      </c>
      <c r="B338" s="31">
        <v>2005</v>
      </c>
      <c r="C338" s="25" t="s">
        <v>27</v>
      </c>
      <c r="D338" s="26">
        <v>38544</v>
      </c>
      <c r="E338" s="25" t="s">
        <v>98</v>
      </c>
      <c r="F338" s="25" t="s">
        <v>31</v>
      </c>
      <c r="G338" s="29">
        <v>5.1</v>
      </c>
      <c r="H338" s="30">
        <v>5</v>
      </c>
      <c r="I338" s="7" t="s">
        <v>21</v>
      </c>
      <c r="J338" s="30">
        <v>3</v>
      </c>
      <c r="K338" s="32">
        <v>5.9</v>
      </c>
      <c r="L338" s="67">
        <f t="shared" si="24"/>
        <v>5.6</v>
      </c>
      <c r="M338" s="25">
        <v>1.5</v>
      </c>
      <c r="N338" s="48">
        <v>5.6</v>
      </c>
      <c r="O338" s="25">
        <v>0.7</v>
      </c>
      <c r="P338" s="35"/>
      <c r="S338" s="222">
        <v>38544</v>
      </c>
      <c r="T338" s="24">
        <v>5.58</v>
      </c>
    </row>
    <row r="339" spans="1:20" ht="12.75">
      <c r="A339" s="54" t="s">
        <v>88</v>
      </c>
      <c r="B339" s="31">
        <v>2005</v>
      </c>
      <c r="C339" s="25" t="s">
        <v>27</v>
      </c>
      <c r="D339" s="26">
        <v>38544</v>
      </c>
      <c r="E339" s="25" t="s">
        <v>98</v>
      </c>
      <c r="F339" s="25" t="s">
        <v>31</v>
      </c>
      <c r="G339" s="38">
        <v>5.1</v>
      </c>
      <c r="H339" s="30">
        <v>4.5</v>
      </c>
      <c r="I339" s="7" t="s">
        <v>21</v>
      </c>
      <c r="J339" s="30">
        <v>2.8</v>
      </c>
      <c r="K339" s="32">
        <v>5.9</v>
      </c>
      <c r="L339" s="67">
        <f t="shared" si="24"/>
        <v>5.593150684931507</v>
      </c>
      <c r="M339" s="25">
        <v>1.5</v>
      </c>
      <c r="N339" s="165"/>
      <c r="O339" s="25">
        <v>0.7</v>
      </c>
      <c r="P339" s="35"/>
      <c r="S339" s="222">
        <v>38547</v>
      </c>
      <c r="T339" s="24">
        <v>5.58</v>
      </c>
    </row>
    <row r="340" spans="1:20" ht="12.75">
      <c r="A340" s="54" t="s">
        <v>88</v>
      </c>
      <c r="B340" s="31">
        <v>2005</v>
      </c>
      <c r="C340" s="25" t="s">
        <v>27</v>
      </c>
      <c r="D340" s="26">
        <v>38544</v>
      </c>
      <c r="E340" s="25" t="s">
        <v>98</v>
      </c>
      <c r="F340" s="25" t="s">
        <v>31</v>
      </c>
      <c r="G340" s="38">
        <v>5.1</v>
      </c>
      <c r="H340" s="30">
        <v>4</v>
      </c>
      <c r="I340" s="7" t="s">
        <v>21</v>
      </c>
      <c r="J340" s="30">
        <v>3</v>
      </c>
      <c r="K340" s="32">
        <v>5.9</v>
      </c>
      <c r="L340" s="67">
        <f t="shared" si="24"/>
        <v>5.557142857142857</v>
      </c>
      <c r="M340" s="25">
        <v>1.5</v>
      </c>
      <c r="N340" s="52">
        <f>SUM(L338:L340)/3</f>
        <v>5.583431180691455</v>
      </c>
      <c r="O340" s="25">
        <v>0.7</v>
      </c>
      <c r="P340" s="35"/>
      <c r="S340" s="222">
        <v>38549</v>
      </c>
      <c r="T340" s="24">
        <v>5.94</v>
      </c>
    </row>
    <row r="341" spans="1:20" ht="12.75">
      <c r="A341" s="54"/>
      <c r="B341" s="31"/>
      <c r="C341" s="25"/>
      <c r="D341" s="26"/>
      <c r="E341" s="25"/>
      <c r="F341" s="25"/>
      <c r="G341" s="38"/>
      <c r="H341" s="30"/>
      <c r="I341" s="7" t="s">
        <v>21</v>
      </c>
      <c r="J341" s="30"/>
      <c r="K341" s="32"/>
      <c r="L341" s="67" t="e">
        <f t="shared" si="24"/>
        <v>#DIV/0!</v>
      </c>
      <c r="M341" s="25"/>
      <c r="N341" s="165"/>
      <c r="O341" s="25"/>
      <c r="P341" s="35"/>
      <c r="S341" s="222">
        <v>38555</v>
      </c>
      <c r="T341" s="24">
        <v>5.97</v>
      </c>
    </row>
    <row r="342" spans="1:20" ht="12.75">
      <c r="A342" s="54" t="s">
        <v>88</v>
      </c>
      <c r="B342" s="31">
        <v>2005</v>
      </c>
      <c r="C342" s="25" t="s">
        <v>27</v>
      </c>
      <c r="D342" s="26">
        <v>38547</v>
      </c>
      <c r="E342" s="25" t="s">
        <v>98</v>
      </c>
      <c r="F342" s="25" t="s">
        <v>31</v>
      </c>
      <c r="G342" s="38">
        <v>5.1</v>
      </c>
      <c r="H342" s="30">
        <v>4.9</v>
      </c>
      <c r="I342" s="7" t="s">
        <v>21</v>
      </c>
      <c r="J342" s="30">
        <v>3.2</v>
      </c>
      <c r="K342" s="32">
        <v>5.9</v>
      </c>
      <c r="L342" s="67">
        <f t="shared" si="24"/>
        <v>5.583950617283951</v>
      </c>
      <c r="M342" s="25">
        <v>1.5</v>
      </c>
      <c r="N342" s="48">
        <v>5.6</v>
      </c>
      <c r="O342" s="25">
        <v>1.2</v>
      </c>
      <c r="P342" s="35"/>
      <c r="S342" s="222">
        <v>38559</v>
      </c>
      <c r="T342" s="24">
        <v>6.03</v>
      </c>
    </row>
    <row r="343" spans="1:20" ht="12.75">
      <c r="A343" s="54"/>
      <c r="B343" s="31"/>
      <c r="C343" s="25"/>
      <c r="D343" s="26"/>
      <c r="E343" s="25"/>
      <c r="F343" s="25"/>
      <c r="G343" s="38"/>
      <c r="H343" s="30"/>
      <c r="I343" s="7" t="s">
        <v>21</v>
      </c>
      <c r="J343" s="30"/>
      <c r="K343" s="32"/>
      <c r="L343" s="67" t="e">
        <f t="shared" si="24"/>
        <v>#DIV/0!</v>
      </c>
      <c r="M343" s="25"/>
      <c r="N343" s="165"/>
      <c r="O343" s="25"/>
      <c r="P343" s="35"/>
      <c r="S343" s="222">
        <v>38573</v>
      </c>
      <c r="T343" s="24">
        <v>6.59</v>
      </c>
    </row>
    <row r="344" spans="1:20" ht="12.75">
      <c r="A344" s="54" t="s">
        <v>88</v>
      </c>
      <c r="B344" s="31">
        <v>2005</v>
      </c>
      <c r="C344" s="25" t="s">
        <v>200</v>
      </c>
      <c r="D344" s="26">
        <v>38549</v>
      </c>
      <c r="E344" s="25" t="s">
        <v>168</v>
      </c>
      <c r="F344" s="25" t="s">
        <v>31</v>
      </c>
      <c r="G344" s="38">
        <v>5.9</v>
      </c>
      <c r="H344" s="30">
        <v>1</v>
      </c>
      <c r="I344" s="7" t="s">
        <v>21</v>
      </c>
      <c r="J344" s="30">
        <v>7</v>
      </c>
      <c r="K344" s="32">
        <v>6.2</v>
      </c>
      <c r="L344" s="67">
        <f t="shared" si="24"/>
        <v>5.9375</v>
      </c>
      <c r="M344" s="25">
        <v>1.5</v>
      </c>
      <c r="N344" s="48">
        <v>5.9</v>
      </c>
      <c r="O344" s="25">
        <v>1.2</v>
      </c>
      <c r="P344" s="35"/>
      <c r="S344" s="222">
        <v>38574</v>
      </c>
      <c r="T344" s="24">
        <v>6.6</v>
      </c>
    </row>
    <row r="345" spans="1:20" ht="12.75">
      <c r="A345" s="54"/>
      <c r="B345" s="31"/>
      <c r="C345" s="25"/>
      <c r="D345" s="26"/>
      <c r="E345" s="25"/>
      <c r="F345" s="25"/>
      <c r="G345" s="38"/>
      <c r="H345" s="30"/>
      <c r="I345" s="7" t="s">
        <v>21</v>
      </c>
      <c r="J345" s="30"/>
      <c r="K345" s="32"/>
      <c r="L345" s="67" t="e">
        <f aca="true" t="shared" si="25" ref="L345:L352">SUM(G345)+H345/(H345+J345)*(K345-G345)</f>
        <v>#DIV/0!</v>
      </c>
      <c r="M345" s="25"/>
      <c r="N345" s="48"/>
      <c r="O345" s="25"/>
      <c r="P345" s="35"/>
      <c r="S345" s="222">
        <v>38576</v>
      </c>
      <c r="T345" s="24">
        <v>6.7</v>
      </c>
    </row>
    <row r="346" spans="1:20" ht="12.75">
      <c r="A346" s="54" t="s">
        <v>88</v>
      </c>
      <c r="B346" s="31">
        <v>2005</v>
      </c>
      <c r="C346" s="25" t="s">
        <v>27</v>
      </c>
      <c r="D346" s="26">
        <v>38555</v>
      </c>
      <c r="E346" s="25" t="s">
        <v>86</v>
      </c>
      <c r="F346" s="25" t="s">
        <v>31</v>
      </c>
      <c r="G346" s="38">
        <v>5.9</v>
      </c>
      <c r="H346" s="30">
        <v>1</v>
      </c>
      <c r="I346" s="7" t="s">
        <v>21</v>
      </c>
      <c r="J346" s="30">
        <v>3</v>
      </c>
      <c r="K346" s="32">
        <v>6.1</v>
      </c>
      <c r="L346" s="67">
        <f t="shared" si="25"/>
        <v>5.95</v>
      </c>
      <c r="M346" s="25">
        <v>1.5</v>
      </c>
      <c r="N346" s="48">
        <v>6</v>
      </c>
      <c r="O346" s="25">
        <v>1</v>
      </c>
      <c r="P346" s="35"/>
      <c r="S346" s="222">
        <v>38578</v>
      </c>
      <c r="T346" s="24">
        <v>6.72</v>
      </c>
    </row>
    <row r="347" spans="1:20" ht="12.75">
      <c r="A347" s="54" t="s">
        <v>88</v>
      </c>
      <c r="B347" s="31">
        <v>2005</v>
      </c>
      <c r="C347" s="25" t="s">
        <v>27</v>
      </c>
      <c r="D347" s="26">
        <v>38555</v>
      </c>
      <c r="E347" s="25" t="s">
        <v>86</v>
      </c>
      <c r="F347" s="25" t="s">
        <v>31</v>
      </c>
      <c r="G347" s="38">
        <v>5.9</v>
      </c>
      <c r="H347" s="30">
        <v>1</v>
      </c>
      <c r="I347" s="7" t="s">
        <v>21</v>
      </c>
      <c r="J347" s="30">
        <v>5</v>
      </c>
      <c r="K347" s="32">
        <v>6.4</v>
      </c>
      <c r="L347" s="67">
        <f t="shared" si="25"/>
        <v>5.983333333333333</v>
      </c>
      <c r="M347" s="25">
        <v>1.5</v>
      </c>
      <c r="N347" s="52">
        <f>SUM(L346:L347)/2</f>
        <v>5.966666666666667</v>
      </c>
      <c r="O347" s="25">
        <v>1</v>
      </c>
      <c r="P347" s="35"/>
      <c r="S347" s="222">
        <v>38579</v>
      </c>
      <c r="T347" s="24">
        <v>6.76</v>
      </c>
    </row>
    <row r="348" spans="1:20" ht="12.75">
      <c r="A348" s="54"/>
      <c r="B348" s="31"/>
      <c r="C348" s="25"/>
      <c r="D348" s="26"/>
      <c r="E348" s="25"/>
      <c r="F348" s="25"/>
      <c r="G348" s="38"/>
      <c r="H348" s="30"/>
      <c r="I348" s="7" t="s">
        <v>21</v>
      </c>
      <c r="J348" s="30"/>
      <c r="K348" s="32"/>
      <c r="L348" s="67" t="e">
        <f t="shared" si="25"/>
        <v>#DIV/0!</v>
      </c>
      <c r="M348" s="25"/>
      <c r="N348" s="48"/>
      <c r="O348" s="25"/>
      <c r="P348" s="35"/>
      <c r="S348" s="222">
        <v>38581</v>
      </c>
      <c r="T348" s="24">
        <v>6.88</v>
      </c>
    </row>
    <row r="349" spans="1:20" ht="12.75">
      <c r="A349" s="54" t="s">
        <v>88</v>
      </c>
      <c r="B349" s="31">
        <v>2005</v>
      </c>
      <c r="C349" s="25" t="s">
        <v>27</v>
      </c>
      <c r="D349" s="26">
        <v>38559</v>
      </c>
      <c r="E349" s="25" t="s">
        <v>116</v>
      </c>
      <c r="F349" s="25" t="s">
        <v>31</v>
      </c>
      <c r="G349" s="38">
        <v>5.9</v>
      </c>
      <c r="H349" s="30">
        <v>2</v>
      </c>
      <c r="I349" s="7" t="s">
        <v>21</v>
      </c>
      <c r="J349" s="30">
        <v>4</v>
      </c>
      <c r="K349" s="32">
        <v>6.4</v>
      </c>
      <c r="L349" s="67">
        <f t="shared" si="25"/>
        <v>6.066666666666667</v>
      </c>
      <c r="M349" s="25">
        <v>2</v>
      </c>
      <c r="N349" s="48">
        <v>6</v>
      </c>
      <c r="O349" s="25" t="s">
        <v>201</v>
      </c>
      <c r="P349" s="35"/>
      <c r="S349" s="222">
        <v>38604</v>
      </c>
      <c r="T349" s="24">
        <v>7.74</v>
      </c>
    </row>
    <row r="350" spans="1:20" ht="12.75">
      <c r="A350" s="54" t="s">
        <v>88</v>
      </c>
      <c r="B350" s="31">
        <v>2005</v>
      </c>
      <c r="C350" s="25" t="s">
        <v>27</v>
      </c>
      <c r="D350" s="26">
        <v>38559</v>
      </c>
      <c r="E350" s="25" t="s">
        <v>116</v>
      </c>
      <c r="F350" s="25" t="s">
        <v>31</v>
      </c>
      <c r="G350" s="38">
        <v>5.9</v>
      </c>
      <c r="H350" s="30">
        <v>1</v>
      </c>
      <c r="I350" s="7" t="s">
        <v>21</v>
      </c>
      <c r="J350" s="30">
        <v>4</v>
      </c>
      <c r="K350" s="32">
        <v>6.4</v>
      </c>
      <c r="L350" s="67">
        <f t="shared" si="25"/>
        <v>6</v>
      </c>
      <c r="M350" s="25">
        <v>2</v>
      </c>
      <c r="N350" s="52">
        <f>SUM(L349:L350)/2</f>
        <v>6.033333333333333</v>
      </c>
      <c r="O350" s="25" t="s">
        <v>201</v>
      </c>
      <c r="P350" s="35"/>
      <c r="S350" s="222">
        <v>38613</v>
      </c>
      <c r="T350" s="24">
        <v>8.28</v>
      </c>
    </row>
    <row r="351" spans="1:20" ht="12.75">
      <c r="A351" s="54"/>
      <c r="B351" s="31"/>
      <c r="C351" s="25"/>
      <c r="D351" s="26"/>
      <c r="E351" s="25"/>
      <c r="F351" s="25"/>
      <c r="G351" s="38"/>
      <c r="H351" s="30"/>
      <c r="I351" s="7" t="s">
        <v>21</v>
      </c>
      <c r="J351" s="30"/>
      <c r="K351" s="32"/>
      <c r="L351" s="67" t="e">
        <f t="shared" si="25"/>
        <v>#DIV/0!</v>
      </c>
      <c r="M351" s="25"/>
      <c r="N351" s="48"/>
      <c r="O351" s="25"/>
      <c r="P351" s="35"/>
      <c r="S351" s="222">
        <v>38626</v>
      </c>
      <c r="T351" s="24">
        <v>8.74</v>
      </c>
    </row>
    <row r="352" spans="1:20" ht="12.75">
      <c r="A352" s="54" t="s">
        <v>88</v>
      </c>
      <c r="B352" s="31">
        <v>2005</v>
      </c>
      <c r="C352" s="159" t="s">
        <v>204</v>
      </c>
      <c r="D352" s="26">
        <v>38573</v>
      </c>
      <c r="E352" s="25" t="s">
        <v>202</v>
      </c>
      <c r="F352" s="25" t="s">
        <v>272</v>
      </c>
      <c r="G352" s="38">
        <v>6.4</v>
      </c>
      <c r="H352" s="30">
        <v>3</v>
      </c>
      <c r="I352" s="7" t="s">
        <v>21</v>
      </c>
      <c r="J352" s="30">
        <v>5</v>
      </c>
      <c r="K352" s="32">
        <v>6.9</v>
      </c>
      <c r="L352" s="67">
        <f t="shared" si="25"/>
        <v>6.5875</v>
      </c>
      <c r="M352" s="25">
        <v>2</v>
      </c>
      <c r="N352" s="48">
        <v>6.6</v>
      </c>
      <c r="O352" s="25">
        <v>2.5</v>
      </c>
      <c r="P352" s="35"/>
      <c r="S352" s="222">
        <v>38632</v>
      </c>
      <c r="T352" s="24">
        <v>8.94</v>
      </c>
    </row>
    <row r="353" spans="1:20" ht="12.75">
      <c r="A353" s="54"/>
      <c r="B353" s="31"/>
      <c r="C353" s="25"/>
      <c r="D353" s="26"/>
      <c r="E353" s="25"/>
      <c r="F353" s="25"/>
      <c r="G353" s="38"/>
      <c r="H353" s="30"/>
      <c r="I353" s="7" t="s">
        <v>21</v>
      </c>
      <c r="J353" s="30"/>
      <c r="K353" s="32"/>
      <c r="L353" s="67" t="e">
        <f aca="true" t="shared" si="26" ref="L353:L362">SUM(G353)+H353/(H353+J353)*(K353-G353)</f>
        <v>#DIV/0!</v>
      </c>
      <c r="M353" s="25"/>
      <c r="N353" s="48"/>
      <c r="O353" s="25"/>
      <c r="P353" s="35"/>
      <c r="S353" s="222">
        <v>38651</v>
      </c>
      <c r="T353" s="24">
        <v>9.7</v>
      </c>
    </row>
    <row r="354" spans="1:19" ht="12.75">
      <c r="A354" s="54" t="s">
        <v>88</v>
      </c>
      <c r="B354" s="31">
        <v>2005</v>
      </c>
      <c r="C354" s="159" t="s">
        <v>204</v>
      </c>
      <c r="D354" s="26">
        <v>38574</v>
      </c>
      <c r="E354" s="25" t="s">
        <v>203</v>
      </c>
      <c r="F354" s="25" t="s">
        <v>272</v>
      </c>
      <c r="G354" s="38">
        <v>6.4</v>
      </c>
      <c r="H354" s="30">
        <v>3</v>
      </c>
      <c r="I354" s="7" t="s">
        <v>21</v>
      </c>
      <c r="J354" s="30">
        <v>4.5</v>
      </c>
      <c r="K354" s="32">
        <v>6.9</v>
      </c>
      <c r="L354" s="67">
        <f t="shared" si="26"/>
        <v>6.6000000000000005</v>
      </c>
      <c r="M354" s="25">
        <v>2</v>
      </c>
      <c r="N354" s="48">
        <v>6.6</v>
      </c>
      <c r="O354" s="25">
        <v>2</v>
      </c>
      <c r="P354" s="35"/>
      <c r="S354" s="222"/>
    </row>
    <row r="355" spans="1:19" ht="12.75">
      <c r="A355" s="54"/>
      <c r="B355" s="31"/>
      <c r="C355" s="25"/>
      <c r="D355" s="26"/>
      <c r="E355" s="25"/>
      <c r="F355" s="25"/>
      <c r="G355" s="38"/>
      <c r="H355" s="30"/>
      <c r="I355" s="7" t="s">
        <v>21</v>
      </c>
      <c r="J355" s="30"/>
      <c r="K355" s="32"/>
      <c r="L355" s="67" t="e">
        <f t="shared" si="26"/>
        <v>#DIV/0!</v>
      </c>
      <c r="M355" s="25"/>
      <c r="N355" s="48"/>
      <c r="O355" s="25"/>
      <c r="P355" s="35"/>
      <c r="S355" s="222"/>
    </row>
    <row r="356" spans="1:19" ht="12.75">
      <c r="A356" s="54" t="s">
        <v>88</v>
      </c>
      <c r="B356" s="31">
        <v>2005</v>
      </c>
      <c r="C356" s="159" t="s">
        <v>205</v>
      </c>
      <c r="D356" s="26">
        <v>38576</v>
      </c>
      <c r="E356" s="25" t="s">
        <v>206</v>
      </c>
      <c r="F356" s="25" t="s">
        <v>272</v>
      </c>
      <c r="G356" s="38">
        <v>6.4</v>
      </c>
      <c r="H356" s="30">
        <v>4</v>
      </c>
      <c r="I356" s="7" t="s">
        <v>21</v>
      </c>
      <c r="J356" s="30">
        <v>3</v>
      </c>
      <c r="K356" s="32">
        <v>6.9</v>
      </c>
      <c r="L356" s="67">
        <f>SUM(G356)+H356/(H356+J356)*(K356-G356)</f>
        <v>6.685714285714286</v>
      </c>
      <c r="M356" s="25">
        <v>2</v>
      </c>
      <c r="N356" s="48">
        <v>6.7</v>
      </c>
      <c r="O356" s="25" t="s">
        <v>207</v>
      </c>
      <c r="P356" s="35"/>
      <c r="S356" s="222"/>
    </row>
    <row r="357" spans="1:19" ht="12.75">
      <c r="A357" s="54" t="s">
        <v>88</v>
      </c>
      <c r="B357" s="31">
        <v>2005</v>
      </c>
      <c r="C357" s="159" t="s">
        <v>205</v>
      </c>
      <c r="D357" s="26">
        <v>38576</v>
      </c>
      <c r="E357" s="25" t="s">
        <v>206</v>
      </c>
      <c r="F357" s="25" t="s">
        <v>272</v>
      </c>
      <c r="G357" s="38">
        <v>6.4</v>
      </c>
      <c r="H357" s="30">
        <v>4.5</v>
      </c>
      <c r="I357" s="7" t="s">
        <v>21</v>
      </c>
      <c r="J357" s="30">
        <v>3</v>
      </c>
      <c r="K357" s="32">
        <v>6.9</v>
      </c>
      <c r="L357" s="67">
        <f t="shared" si="26"/>
        <v>6.7</v>
      </c>
      <c r="M357" s="25">
        <v>2</v>
      </c>
      <c r="N357" s="48"/>
      <c r="O357" s="25" t="s">
        <v>207</v>
      </c>
      <c r="P357" s="35"/>
      <c r="S357" s="222"/>
    </row>
    <row r="358" spans="1:19" ht="12.75">
      <c r="A358" s="54" t="s">
        <v>88</v>
      </c>
      <c r="B358" s="31">
        <v>2005</v>
      </c>
      <c r="C358" s="159" t="s">
        <v>205</v>
      </c>
      <c r="D358" s="26">
        <v>38576</v>
      </c>
      <c r="E358" s="25" t="s">
        <v>206</v>
      </c>
      <c r="F358" s="25" t="s">
        <v>272</v>
      </c>
      <c r="G358" s="38">
        <v>6.4</v>
      </c>
      <c r="H358" s="30">
        <v>4</v>
      </c>
      <c r="I358" s="7" t="s">
        <v>21</v>
      </c>
      <c r="J358" s="30">
        <v>2.5</v>
      </c>
      <c r="K358" s="32">
        <v>6.9</v>
      </c>
      <c r="L358" s="67">
        <f t="shared" si="26"/>
        <v>6.707692307692308</v>
      </c>
      <c r="M358" s="25">
        <v>2</v>
      </c>
      <c r="N358" s="52">
        <f>SUM(L356:L358)/3</f>
        <v>6.697802197802198</v>
      </c>
      <c r="O358" s="25" t="s">
        <v>207</v>
      </c>
      <c r="P358" s="35"/>
      <c r="S358" s="222"/>
    </row>
    <row r="359" spans="1:19" ht="12.75">
      <c r="A359" s="54"/>
      <c r="B359" s="31"/>
      <c r="C359" s="25"/>
      <c r="D359" s="26"/>
      <c r="E359" s="25"/>
      <c r="F359" s="25"/>
      <c r="G359" s="38"/>
      <c r="H359" s="30"/>
      <c r="I359" s="7" t="s">
        <v>21</v>
      </c>
      <c r="J359" s="30"/>
      <c r="K359" s="32"/>
      <c r="L359" s="67" t="e">
        <f t="shared" si="26"/>
        <v>#DIV/0!</v>
      </c>
      <c r="M359" s="25"/>
      <c r="N359" s="48"/>
      <c r="O359" s="25"/>
      <c r="P359" s="35"/>
      <c r="S359" s="222"/>
    </row>
    <row r="360" spans="1:19" ht="12.75">
      <c r="A360" s="54" t="s">
        <v>88</v>
      </c>
      <c r="B360" s="31">
        <v>2005</v>
      </c>
      <c r="C360" s="159" t="s">
        <v>208</v>
      </c>
      <c r="D360" s="26">
        <v>38578</v>
      </c>
      <c r="E360" s="25" t="s">
        <v>209</v>
      </c>
      <c r="F360" s="25" t="s">
        <v>272</v>
      </c>
      <c r="G360" s="38">
        <v>6.4</v>
      </c>
      <c r="H360" s="30">
        <v>4.8</v>
      </c>
      <c r="I360" s="7" t="s">
        <v>21</v>
      </c>
      <c r="J360" s="30">
        <v>2.7</v>
      </c>
      <c r="K360" s="32">
        <v>6.9</v>
      </c>
      <c r="L360" s="67">
        <f>SUM(G360)+H360/(H360+J360)*(K360-G360)</f>
        <v>6.720000000000001</v>
      </c>
      <c r="M360" s="25">
        <v>1.5</v>
      </c>
      <c r="N360" s="48">
        <v>6.7</v>
      </c>
      <c r="O360" s="25">
        <v>2</v>
      </c>
      <c r="P360" s="35"/>
      <c r="S360" s="222"/>
    </row>
    <row r="361" spans="1:19" ht="12.75">
      <c r="A361" s="54"/>
      <c r="B361" s="31"/>
      <c r="C361" s="25"/>
      <c r="D361" s="26"/>
      <c r="E361" s="25"/>
      <c r="F361" s="25"/>
      <c r="G361" s="38"/>
      <c r="H361" s="30"/>
      <c r="I361" s="7" t="s">
        <v>21</v>
      </c>
      <c r="J361" s="30"/>
      <c r="K361" s="32"/>
      <c r="L361" s="67" t="e">
        <f t="shared" si="26"/>
        <v>#DIV/0!</v>
      </c>
      <c r="M361" s="25"/>
      <c r="N361" s="48"/>
      <c r="O361" s="25"/>
      <c r="P361" s="35"/>
      <c r="S361" s="222"/>
    </row>
    <row r="362" spans="1:19" ht="12.75">
      <c r="A362" s="54" t="s">
        <v>88</v>
      </c>
      <c r="B362" s="31">
        <v>2005</v>
      </c>
      <c r="C362" s="159" t="s">
        <v>210</v>
      </c>
      <c r="D362" s="26">
        <v>38579</v>
      </c>
      <c r="E362" s="25" t="s">
        <v>211</v>
      </c>
      <c r="F362" s="25" t="s">
        <v>272</v>
      </c>
      <c r="G362" s="38">
        <v>6.4</v>
      </c>
      <c r="H362" s="30">
        <v>5</v>
      </c>
      <c r="I362" s="7" t="s">
        <v>21</v>
      </c>
      <c r="J362" s="30">
        <v>2</v>
      </c>
      <c r="K362" s="32">
        <v>6.9</v>
      </c>
      <c r="L362" s="67">
        <f t="shared" si="26"/>
        <v>6.757142857142857</v>
      </c>
      <c r="M362" s="25">
        <v>1.5</v>
      </c>
      <c r="N362" s="48">
        <v>6.8</v>
      </c>
      <c r="O362" s="25">
        <v>2.2</v>
      </c>
      <c r="P362" s="35"/>
      <c r="S362" s="222"/>
    </row>
    <row r="363" spans="1:19" ht="12.75">
      <c r="A363" s="54"/>
      <c r="B363" s="31"/>
      <c r="C363" s="25"/>
      <c r="D363" s="26"/>
      <c r="E363" s="25"/>
      <c r="F363" s="25"/>
      <c r="G363" s="38"/>
      <c r="H363" s="30"/>
      <c r="I363" s="7" t="s">
        <v>21</v>
      </c>
      <c r="J363" s="30"/>
      <c r="K363" s="32"/>
      <c r="L363" s="67" t="e">
        <f>SUM(G363)+H363/(H363+J363)*(K363-G363)</f>
        <v>#DIV/0!</v>
      </c>
      <c r="M363" s="25"/>
      <c r="N363" s="48"/>
      <c r="O363" s="25"/>
      <c r="P363" s="35"/>
      <c r="S363" s="222"/>
    </row>
    <row r="364" spans="1:19" ht="12.75">
      <c r="A364" s="54" t="s">
        <v>88</v>
      </c>
      <c r="B364" s="31">
        <v>2005</v>
      </c>
      <c r="C364" s="159" t="s">
        <v>210</v>
      </c>
      <c r="D364" s="26">
        <v>38581</v>
      </c>
      <c r="E364" s="25" t="s">
        <v>212</v>
      </c>
      <c r="F364" s="25" t="s">
        <v>272</v>
      </c>
      <c r="G364" s="38">
        <v>6.4</v>
      </c>
      <c r="H364" s="30">
        <v>6</v>
      </c>
      <c r="I364" s="7" t="s">
        <v>21</v>
      </c>
      <c r="J364" s="30">
        <v>0.2</v>
      </c>
      <c r="K364" s="32">
        <v>6.9</v>
      </c>
      <c r="L364" s="67">
        <f>SUM(G364)+H364/(H364+J364)*(K364-G364)</f>
        <v>6.883870967741935</v>
      </c>
      <c r="M364" s="25">
        <v>1.5</v>
      </c>
      <c r="N364" s="48">
        <v>6.9</v>
      </c>
      <c r="O364" s="25" t="s">
        <v>213</v>
      </c>
      <c r="P364" s="35"/>
      <c r="S364" s="222"/>
    </row>
    <row r="365" spans="1:19" ht="12.75">
      <c r="A365" s="54"/>
      <c r="B365" s="31"/>
      <c r="C365" s="25"/>
      <c r="D365" s="26"/>
      <c r="E365" s="25"/>
      <c r="F365" s="25"/>
      <c r="G365" s="38"/>
      <c r="H365" s="30"/>
      <c r="I365" s="7" t="s">
        <v>21</v>
      </c>
      <c r="J365" s="30"/>
      <c r="K365" s="32"/>
      <c r="L365" s="67" t="e">
        <f>SUM(G365)+H365/(H365+J365)*(K365-G365)</f>
        <v>#DIV/0!</v>
      </c>
      <c r="M365" s="25"/>
      <c r="N365" s="165"/>
      <c r="O365" s="25"/>
      <c r="P365" s="35"/>
      <c r="S365" s="90"/>
    </row>
    <row r="366" spans="1:19" ht="12.75">
      <c r="A366" s="54" t="s">
        <v>88</v>
      </c>
      <c r="B366" s="31">
        <v>2005</v>
      </c>
      <c r="C366" s="25" t="s">
        <v>27</v>
      </c>
      <c r="D366" s="26">
        <v>38604</v>
      </c>
      <c r="E366" s="25" t="s">
        <v>214</v>
      </c>
      <c r="F366" s="25" t="s">
        <v>31</v>
      </c>
      <c r="G366" s="38">
        <v>7.3</v>
      </c>
      <c r="H366" s="30">
        <v>5</v>
      </c>
      <c r="I366" s="7" t="s">
        <v>21</v>
      </c>
      <c r="J366" s="30">
        <v>4</v>
      </c>
      <c r="K366" s="32">
        <v>8.1</v>
      </c>
      <c r="L366" s="67">
        <f>SUM(G366)+H366/(H366+J366)*(K366-G366)</f>
        <v>7.7444444444444445</v>
      </c>
      <c r="M366" s="25">
        <v>1.5</v>
      </c>
      <c r="N366" s="48">
        <v>7.7</v>
      </c>
      <c r="O366" s="25">
        <v>1.3</v>
      </c>
      <c r="P366" s="35"/>
      <c r="S366" s="222"/>
    </row>
    <row r="367" spans="1:19" ht="12.75">
      <c r="A367" s="54"/>
      <c r="B367" s="31"/>
      <c r="C367" s="25"/>
      <c r="D367" s="26"/>
      <c r="E367" s="25"/>
      <c r="F367" s="25"/>
      <c r="G367" s="38"/>
      <c r="H367" s="30"/>
      <c r="I367" s="7" t="s">
        <v>21</v>
      </c>
      <c r="J367" s="30"/>
      <c r="K367" s="32"/>
      <c r="L367" s="67" t="e">
        <f aca="true" t="shared" si="27" ref="L367:L378">SUM(G367)+H367/(H367+J367)*(K367-G367)</f>
        <v>#DIV/0!</v>
      </c>
      <c r="M367" s="25"/>
      <c r="N367" s="165"/>
      <c r="O367" s="25"/>
      <c r="P367" s="35"/>
      <c r="S367" s="90"/>
    </row>
    <row r="368" spans="1:19" ht="12.75">
      <c r="A368" s="54" t="s">
        <v>88</v>
      </c>
      <c r="B368" s="31">
        <v>2005</v>
      </c>
      <c r="C368" s="25" t="s">
        <v>27</v>
      </c>
      <c r="D368" s="26">
        <v>38613</v>
      </c>
      <c r="E368" s="25" t="s">
        <v>215</v>
      </c>
      <c r="F368" s="25" t="s">
        <v>31</v>
      </c>
      <c r="G368" s="38">
        <v>8.1</v>
      </c>
      <c r="H368" s="30">
        <v>2</v>
      </c>
      <c r="I368" s="7" t="s">
        <v>21</v>
      </c>
      <c r="J368" s="30">
        <v>6</v>
      </c>
      <c r="K368" s="32">
        <v>8.7</v>
      </c>
      <c r="L368" s="67">
        <f>SUM(G368)+H368/(H368+J368)*(K368-G368)</f>
        <v>8.25</v>
      </c>
      <c r="M368" s="25">
        <v>2</v>
      </c>
      <c r="N368" s="48">
        <v>8.3</v>
      </c>
      <c r="O368" s="25" t="s">
        <v>216</v>
      </c>
      <c r="P368" s="35"/>
      <c r="S368" s="222"/>
    </row>
    <row r="369" spans="1:19" ht="12.75">
      <c r="A369" s="54" t="s">
        <v>88</v>
      </c>
      <c r="B369" s="31">
        <v>2005</v>
      </c>
      <c r="C369" s="25" t="s">
        <v>27</v>
      </c>
      <c r="D369" s="26">
        <v>38613</v>
      </c>
      <c r="E369" s="25" t="s">
        <v>215</v>
      </c>
      <c r="F369" s="25" t="s">
        <v>31</v>
      </c>
      <c r="G369" s="38">
        <v>8.1</v>
      </c>
      <c r="H369" s="30">
        <v>2</v>
      </c>
      <c r="I369" s="7" t="s">
        <v>21</v>
      </c>
      <c r="J369" s="30">
        <v>1</v>
      </c>
      <c r="K369" s="32">
        <v>8.4</v>
      </c>
      <c r="L369" s="67">
        <f t="shared" si="27"/>
        <v>8.3</v>
      </c>
      <c r="M369" s="25">
        <v>2</v>
      </c>
      <c r="N369" s="52">
        <f>SUM(L368:L369)/2</f>
        <v>8.275</v>
      </c>
      <c r="O369" s="25" t="s">
        <v>216</v>
      </c>
      <c r="P369" s="35"/>
      <c r="S369" s="90"/>
    </row>
    <row r="370" spans="1:16" ht="12.75">
      <c r="A370" s="54"/>
      <c r="B370" s="31"/>
      <c r="C370" s="25"/>
      <c r="D370" s="26"/>
      <c r="E370" s="25"/>
      <c r="F370" s="25"/>
      <c r="G370" s="38"/>
      <c r="H370" s="30"/>
      <c r="I370" s="7" t="s">
        <v>21</v>
      </c>
      <c r="J370" s="30"/>
      <c r="K370" s="32"/>
      <c r="L370" s="67" t="e">
        <f t="shared" si="27"/>
        <v>#DIV/0!</v>
      </c>
      <c r="M370" s="25"/>
      <c r="N370" s="165"/>
      <c r="O370" s="25"/>
      <c r="P370" s="35"/>
    </row>
    <row r="371" spans="1:16" ht="12.75">
      <c r="A371" s="54" t="s">
        <v>88</v>
      </c>
      <c r="B371" s="31">
        <v>2005</v>
      </c>
      <c r="C371" s="159" t="s">
        <v>217</v>
      </c>
      <c r="D371" s="26">
        <v>38626</v>
      </c>
      <c r="E371" s="25" t="s">
        <v>159</v>
      </c>
      <c r="F371" s="25" t="s">
        <v>31</v>
      </c>
      <c r="G371" s="38">
        <v>8.7</v>
      </c>
      <c r="H371" s="30">
        <v>0.5</v>
      </c>
      <c r="I371" s="7" t="s">
        <v>21</v>
      </c>
      <c r="J371" s="30">
        <v>3</v>
      </c>
      <c r="K371" s="32">
        <v>9</v>
      </c>
      <c r="L371" s="67">
        <f>SUM(G371)+H371/(H371+J371)*(K371-G371)</f>
        <v>8.742857142857142</v>
      </c>
      <c r="M371" s="25">
        <v>2</v>
      </c>
      <c r="N371" s="48">
        <v>8.7</v>
      </c>
      <c r="O371" s="25">
        <v>2.2</v>
      </c>
      <c r="P371" s="35"/>
    </row>
    <row r="372" spans="1:16" ht="12.75">
      <c r="A372" s="54"/>
      <c r="B372" s="31"/>
      <c r="C372" s="25"/>
      <c r="D372" s="26"/>
      <c r="E372" s="25"/>
      <c r="F372" s="25"/>
      <c r="G372" s="38"/>
      <c r="H372" s="30"/>
      <c r="I372" s="7" t="s">
        <v>21</v>
      </c>
      <c r="J372" s="30"/>
      <c r="K372" s="32"/>
      <c r="L372" s="67" t="e">
        <f t="shared" si="27"/>
        <v>#DIV/0!</v>
      </c>
      <c r="M372" s="25"/>
      <c r="N372" s="165"/>
      <c r="O372" s="25"/>
      <c r="P372" s="35"/>
    </row>
    <row r="373" spans="1:16" ht="12.75">
      <c r="A373" s="54" t="s">
        <v>88</v>
      </c>
      <c r="B373" s="31">
        <v>2005</v>
      </c>
      <c r="C373" s="25" t="s">
        <v>27</v>
      </c>
      <c r="D373" s="26">
        <v>38632</v>
      </c>
      <c r="E373" s="25" t="s">
        <v>159</v>
      </c>
      <c r="F373" s="25" t="s">
        <v>31</v>
      </c>
      <c r="G373" s="38">
        <v>8.7</v>
      </c>
      <c r="H373" s="30">
        <v>2</v>
      </c>
      <c r="I373" s="7" t="s">
        <v>21</v>
      </c>
      <c r="J373" s="30">
        <v>3</v>
      </c>
      <c r="K373" s="32">
        <v>9.3</v>
      </c>
      <c r="L373" s="67">
        <f t="shared" si="27"/>
        <v>8.94</v>
      </c>
      <c r="M373" s="25">
        <v>2</v>
      </c>
      <c r="N373" s="48">
        <v>8.9</v>
      </c>
      <c r="O373" s="25">
        <v>0.5</v>
      </c>
      <c r="P373" s="35"/>
    </row>
    <row r="374" spans="1:16" ht="12.75">
      <c r="A374" s="54"/>
      <c r="B374" s="31"/>
      <c r="C374" s="25"/>
      <c r="D374" s="26"/>
      <c r="E374" s="25"/>
      <c r="F374" s="25"/>
      <c r="G374" s="38"/>
      <c r="H374" s="30"/>
      <c r="I374" s="7" t="s">
        <v>21</v>
      </c>
      <c r="J374" s="30"/>
      <c r="K374" s="32"/>
      <c r="L374" s="67" t="e">
        <f t="shared" si="27"/>
        <v>#DIV/0!</v>
      </c>
      <c r="M374" s="25"/>
      <c r="N374" s="165"/>
      <c r="O374" s="25"/>
      <c r="P374" s="35"/>
    </row>
    <row r="375" spans="1:16" ht="12.75">
      <c r="A375" s="54" t="s">
        <v>88</v>
      </c>
      <c r="B375" s="31">
        <v>2005</v>
      </c>
      <c r="C375" s="25" t="s">
        <v>27</v>
      </c>
      <c r="D375" s="26">
        <v>38651</v>
      </c>
      <c r="E375" s="25" t="s">
        <v>74</v>
      </c>
      <c r="F375" s="25" t="s">
        <v>31</v>
      </c>
      <c r="G375" s="38">
        <v>9.6</v>
      </c>
      <c r="H375" s="30">
        <v>1</v>
      </c>
      <c r="I375" s="7" t="s">
        <v>21</v>
      </c>
      <c r="J375" s="30"/>
      <c r="K375" s="32"/>
      <c r="L375" s="67">
        <v>9.7</v>
      </c>
      <c r="M375" s="25">
        <v>2.5</v>
      </c>
      <c r="N375" s="48">
        <v>9.7</v>
      </c>
      <c r="O375" s="25">
        <v>1.5</v>
      </c>
      <c r="P375" s="35"/>
    </row>
    <row r="376" spans="1:16" ht="12.75">
      <c r="A376" s="54"/>
      <c r="B376" s="31"/>
      <c r="C376" s="25"/>
      <c r="D376" s="26"/>
      <c r="E376" s="25"/>
      <c r="F376" s="25"/>
      <c r="G376" s="38"/>
      <c r="H376" s="30"/>
      <c r="I376" s="7" t="s">
        <v>21</v>
      </c>
      <c r="J376" s="30"/>
      <c r="K376" s="32"/>
      <c r="L376" s="67" t="e">
        <f t="shared" si="27"/>
        <v>#DIV/0!</v>
      </c>
      <c r="M376" s="25"/>
      <c r="N376" s="165"/>
      <c r="O376" s="25"/>
      <c r="P376" s="35"/>
    </row>
    <row r="377" spans="1:16" ht="12.75">
      <c r="A377" s="54" t="s">
        <v>88</v>
      </c>
      <c r="B377" s="31">
        <v>2006</v>
      </c>
      <c r="C377" s="25" t="s">
        <v>27</v>
      </c>
      <c r="D377" s="26">
        <v>38948</v>
      </c>
      <c r="E377" s="25" t="s">
        <v>218</v>
      </c>
      <c r="F377" s="25" t="s">
        <v>219</v>
      </c>
      <c r="G377" s="38">
        <v>4</v>
      </c>
      <c r="H377" s="30">
        <v>2.5</v>
      </c>
      <c r="I377" s="7" t="s">
        <v>21</v>
      </c>
      <c r="J377" s="30">
        <v>5</v>
      </c>
      <c r="K377" s="32">
        <v>4.8</v>
      </c>
      <c r="L377" s="67">
        <f>SUM(G377)+H377/(H377+J377)*(K377-G377)</f>
        <v>4.266666666666667</v>
      </c>
      <c r="M377" s="25">
        <v>2</v>
      </c>
      <c r="N377" s="48">
        <v>4.3</v>
      </c>
      <c r="O377" s="25">
        <v>1.4</v>
      </c>
      <c r="P377" s="171" t="s">
        <v>220</v>
      </c>
    </row>
    <row r="378" spans="1:16" ht="12.75">
      <c r="A378" s="54" t="s">
        <v>88</v>
      </c>
      <c r="B378" s="31">
        <v>2006</v>
      </c>
      <c r="C378" s="25" t="s">
        <v>27</v>
      </c>
      <c r="D378" s="26">
        <v>38948</v>
      </c>
      <c r="E378" s="25" t="s">
        <v>218</v>
      </c>
      <c r="F378" s="25" t="s">
        <v>219</v>
      </c>
      <c r="G378" s="38">
        <v>4</v>
      </c>
      <c r="H378" s="30">
        <v>2</v>
      </c>
      <c r="I378" s="7" t="s">
        <v>21</v>
      </c>
      <c r="J378" s="30">
        <v>4</v>
      </c>
      <c r="K378" s="32">
        <v>4.8</v>
      </c>
      <c r="L378" s="67">
        <f t="shared" si="27"/>
        <v>4.266666666666667</v>
      </c>
      <c r="M378" s="25">
        <v>2</v>
      </c>
      <c r="N378" s="165"/>
      <c r="O378" s="25">
        <v>1.4</v>
      </c>
      <c r="P378" s="171" t="s">
        <v>221</v>
      </c>
    </row>
    <row r="379" spans="1:16" ht="12.75">
      <c r="A379" s="54" t="s">
        <v>88</v>
      </c>
      <c r="B379" s="31">
        <v>2006</v>
      </c>
      <c r="C379" s="25" t="s">
        <v>27</v>
      </c>
      <c r="D379" s="26">
        <v>38948</v>
      </c>
      <c r="E379" s="25" t="s">
        <v>218</v>
      </c>
      <c r="F379" s="25" t="s">
        <v>219</v>
      </c>
      <c r="G379" s="38">
        <v>4</v>
      </c>
      <c r="H379" s="30">
        <v>2.5</v>
      </c>
      <c r="I379" s="7" t="s">
        <v>21</v>
      </c>
      <c r="J379" s="30">
        <v>4.5</v>
      </c>
      <c r="K379" s="32">
        <v>4.8</v>
      </c>
      <c r="L379" s="67">
        <f>SUM(G379)+H379/(H379+J379)*(K379-G379)</f>
        <v>4.285714285714286</v>
      </c>
      <c r="M379" s="25">
        <v>2</v>
      </c>
      <c r="N379" s="52">
        <f>SUM(L377:L379)/3</f>
        <v>4.273015873015873</v>
      </c>
      <c r="O379" s="25">
        <v>1.4</v>
      </c>
      <c r="P379" s="35"/>
    </row>
    <row r="380" spans="1:16" ht="12.75">
      <c r="A380" s="54"/>
      <c r="B380" s="31"/>
      <c r="C380" s="25"/>
      <c r="D380" s="26"/>
      <c r="E380" s="25"/>
      <c r="F380" s="25"/>
      <c r="G380" s="38"/>
      <c r="H380" s="30"/>
      <c r="I380" s="7" t="s">
        <v>21</v>
      </c>
      <c r="J380" s="30"/>
      <c r="K380" s="32"/>
      <c r="L380" s="67" t="e">
        <f>SUM(G380)+H380/(H380+J380)*(K380-G380)</f>
        <v>#DIV/0!</v>
      </c>
      <c r="M380" s="25"/>
      <c r="N380" s="165"/>
      <c r="O380" s="25"/>
      <c r="P380" s="35"/>
    </row>
    <row r="381" spans="1:16" ht="12.75">
      <c r="A381" s="54" t="s">
        <v>88</v>
      </c>
      <c r="B381" s="31">
        <v>2006</v>
      </c>
      <c r="C381" s="25" t="s">
        <v>44</v>
      </c>
      <c r="D381" s="26">
        <v>38950</v>
      </c>
      <c r="E381" s="25" t="s">
        <v>222</v>
      </c>
      <c r="F381" s="25" t="s">
        <v>219</v>
      </c>
      <c r="G381" s="38">
        <v>4</v>
      </c>
      <c r="H381" s="30">
        <v>2</v>
      </c>
      <c r="I381" s="7" t="s">
        <v>21</v>
      </c>
      <c r="J381" s="30">
        <v>4</v>
      </c>
      <c r="K381" s="32">
        <v>4.8</v>
      </c>
      <c r="L381" s="67">
        <f>SUM(G381)+H381/(H381+J381)*(K381-G381)</f>
        <v>4.266666666666667</v>
      </c>
      <c r="M381" s="25">
        <v>2</v>
      </c>
      <c r="N381" s="48">
        <v>4.3</v>
      </c>
      <c r="O381" s="25">
        <v>2.6</v>
      </c>
      <c r="P381" s="171"/>
    </row>
    <row r="382" spans="1:16" ht="12.75">
      <c r="A382" s="54"/>
      <c r="B382" s="31"/>
      <c r="C382" s="25"/>
      <c r="D382" s="26"/>
      <c r="E382" s="25"/>
      <c r="F382" s="25"/>
      <c r="G382" s="38"/>
      <c r="H382" s="30"/>
      <c r="I382" s="7" t="s">
        <v>21</v>
      </c>
      <c r="J382" s="30"/>
      <c r="K382" s="32"/>
      <c r="L382" s="67" t="e">
        <f>SUM(G382)+H382/(H382+J382)*(K382-G382)</f>
        <v>#DIV/0!</v>
      </c>
      <c r="M382" s="25"/>
      <c r="N382" s="165"/>
      <c r="O382" s="25"/>
      <c r="P382" s="35"/>
    </row>
    <row r="383" spans="1:16" ht="12.75">
      <c r="A383" s="54"/>
      <c r="B383" s="31"/>
      <c r="C383" s="25"/>
      <c r="D383" s="26"/>
      <c r="E383" s="25"/>
      <c r="F383" s="25"/>
      <c r="G383" s="38"/>
      <c r="H383" s="30"/>
      <c r="I383" s="7" t="s">
        <v>21</v>
      </c>
      <c r="J383" s="30"/>
      <c r="K383" s="32"/>
      <c r="L383" s="67" t="e">
        <f>SUM(G383)+H383/(H383+J383)*(K383-G383)</f>
        <v>#DIV/0!</v>
      </c>
      <c r="M383" s="25"/>
      <c r="N383" s="165"/>
      <c r="O383" s="25"/>
      <c r="P383" s="35"/>
    </row>
    <row r="384" spans="1:16" ht="13.5" thickBot="1">
      <c r="A384" s="151"/>
      <c r="B384" s="290"/>
      <c r="C384" s="154"/>
      <c r="D384" s="158"/>
      <c r="E384" s="76"/>
      <c r="F384" s="140"/>
      <c r="G384" s="141"/>
      <c r="H384" s="75"/>
      <c r="I384" s="76" t="s">
        <v>21</v>
      </c>
      <c r="J384" s="75"/>
      <c r="K384" s="77"/>
      <c r="L384" s="78" t="e">
        <f aca="true" t="shared" si="28" ref="L384:L402">SUM(G384)+H384/(H384+J384)*(K384-G384)</f>
        <v>#DIV/0!</v>
      </c>
      <c r="M384" s="158"/>
      <c r="N384" s="143"/>
      <c r="O384" s="142"/>
      <c r="P384" s="144"/>
    </row>
    <row r="385" spans="1:16" ht="12.75" customHeight="1" thickTop="1">
      <c r="A385" s="54"/>
      <c r="B385" s="31"/>
      <c r="C385" s="25"/>
      <c r="D385" s="26"/>
      <c r="E385" s="25"/>
      <c r="F385" s="25"/>
      <c r="G385" s="38"/>
      <c r="H385" s="30"/>
      <c r="I385" s="7" t="s">
        <v>21</v>
      </c>
      <c r="J385" s="30"/>
      <c r="K385" s="32"/>
      <c r="L385" s="67" t="e">
        <f t="shared" si="28"/>
        <v>#DIV/0!</v>
      </c>
      <c r="M385" s="25"/>
      <c r="N385" s="165"/>
      <c r="O385" s="25"/>
      <c r="P385" s="35"/>
    </row>
    <row r="386" spans="1:16" ht="12.75" customHeight="1">
      <c r="A386" s="54" t="s">
        <v>263</v>
      </c>
      <c r="B386" s="31">
        <v>2007</v>
      </c>
      <c r="C386" s="25" t="s">
        <v>44</v>
      </c>
      <c r="D386" s="26">
        <v>39309</v>
      </c>
      <c r="E386" s="276" t="s">
        <v>264</v>
      </c>
      <c r="F386" s="25" t="s">
        <v>258</v>
      </c>
      <c r="G386" s="38">
        <v>12.9</v>
      </c>
      <c r="H386" s="30">
        <v>3</v>
      </c>
      <c r="I386" s="7" t="s">
        <v>21</v>
      </c>
      <c r="J386" s="30">
        <v>2.5</v>
      </c>
      <c r="K386" s="32">
        <v>13.3</v>
      </c>
      <c r="L386" s="67">
        <f t="shared" si="28"/>
        <v>13.118181818181819</v>
      </c>
      <c r="M386" s="25">
        <v>1.5</v>
      </c>
      <c r="N386" s="165">
        <v>13.12</v>
      </c>
      <c r="O386" s="25">
        <v>2.7</v>
      </c>
      <c r="P386" s="35"/>
    </row>
    <row r="387" spans="1:16" ht="12.75" customHeight="1">
      <c r="A387" s="54"/>
      <c r="B387" s="31"/>
      <c r="C387" s="25"/>
      <c r="D387" s="26"/>
      <c r="E387" s="25"/>
      <c r="F387" s="25"/>
      <c r="G387" s="38"/>
      <c r="H387" s="30"/>
      <c r="I387" s="7" t="s">
        <v>21</v>
      </c>
      <c r="J387" s="30"/>
      <c r="K387" s="32"/>
      <c r="L387" s="67" t="e">
        <f t="shared" si="28"/>
        <v>#DIV/0!</v>
      </c>
      <c r="M387" s="25"/>
      <c r="N387" s="165"/>
      <c r="O387" s="25"/>
      <c r="P387" s="35"/>
    </row>
    <row r="388" spans="1:16" ht="12.75" customHeight="1">
      <c r="A388" s="54"/>
      <c r="B388" s="31"/>
      <c r="C388" s="25"/>
      <c r="D388" s="26"/>
      <c r="E388" s="25"/>
      <c r="F388" s="25"/>
      <c r="G388" s="38"/>
      <c r="H388" s="30"/>
      <c r="I388" s="7" t="s">
        <v>21</v>
      </c>
      <c r="J388" s="30"/>
      <c r="K388" s="32"/>
      <c r="L388" s="67" t="e">
        <f t="shared" si="28"/>
        <v>#DIV/0!</v>
      </c>
      <c r="M388" s="25"/>
      <c r="N388" s="165"/>
      <c r="O388" s="25"/>
      <c r="P388" s="35"/>
    </row>
    <row r="389" spans="1:16" ht="13.5" thickBot="1">
      <c r="A389" s="151"/>
      <c r="B389" s="290"/>
      <c r="C389" s="154"/>
      <c r="D389" s="158"/>
      <c r="E389" s="76"/>
      <c r="F389" s="140"/>
      <c r="G389" s="141"/>
      <c r="H389" s="75"/>
      <c r="I389" s="76" t="s">
        <v>21</v>
      </c>
      <c r="J389" s="75"/>
      <c r="K389" s="77"/>
      <c r="L389" s="78" t="e">
        <f>SUM(G389)+H389/(H389+J389)*(K389-G389)</f>
        <v>#DIV/0!</v>
      </c>
      <c r="M389" s="158"/>
      <c r="N389" s="143"/>
      <c r="O389" s="142"/>
      <c r="P389" s="144"/>
    </row>
    <row r="390" spans="1:16" ht="12.75" customHeight="1" thickTop="1">
      <c r="A390" s="54"/>
      <c r="B390" s="31"/>
      <c r="C390" s="25"/>
      <c r="D390" s="26"/>
      <c r="E390" s="25"/>
      <c r="F390" s="25"/>
      <c r="G390" s="38"/>
      <c r="H390" s="30"/>
      <c r="I390" s="7" t="s">
        <v>21</v>
      </c>
      <c r="J390" s="30"/>
      <c r="K390" s="32"/>
      <c r="L390" s="67" t="e">
        <f t="shared" si="28"/>
        <v>#DIV/0!</v>
      </c>
      <c r="M390" s="25"/>
      <c r="N390" s="165"/>
      <c r="O390" s="25"/>
      <c r="P390" s="35"/>
    </row>
    <row r="391" spans="1:16" ht="12.75" customHeight="1">
      <c r="A391" s="54" t="s">
        <v>265</v>
      </c>
      <c r="B391" s="31">
        <v>2007</v>
      </c>
      <c r="C391" s="25" t="s">
        <v>44</v>
      </c>
      <c r="D391" s="26">
        <v>39309</v>
      </c>
      <c r="E391" s="25" t="s">
        <v>266</v>
      </c>
      <c r="F391" s="25" t="s">
        <v>258</v>
      </c>
      <c r="G391" s="38" t="s">
        <v>63</v>
      </c>
      <c r="H391" s="30"/>
      <c r="I391" s="7" t="s">
        <v>21</v>
      </c>
      <c r="J391" s="30"/>
      <c r="K391" s="32"/>
      <c r="L391" s="67">
        <v>14</v>
      </c>
      <c r="M391" s="25">
        <v>2</v>
      </c>
      <c r="N391" s="165">
        <v>14</v>
      </c>
      <c r="O391" s="25">
        <v>2.7</v>
      </c>
      <c r="P391" s="35" t="s">
        <v>267</v>
      </c>
    </row>
    <row r="392" spans="1:16" ht="12.75" customHeight="1">
      <c r="A392" s="54"/>
      <c r="B392" s="31"/>
      <c r="C392" s="25"/>
      <c r="D392" s="26"/>
      <c r="E392" s="25"/>
      <c r="F392" s="25"/>
      <c r="G392" s="38"/>
      <c r="H392" s="30"/>
      <c r="I392" s="7" t="s">
        <v>21</v>
      </c>
      <c r="J392" s="30"/>
      <c r="K392" s="32"/>
      <c r="L392" s="67" t="e">
        <f t="shared" si="28"/>
        <v>#DIV/0!</v>
      </c>
      <c r="M392" s="25"/>
      <c r="N392" s="165"/>
      <c r="O392" s="25"/>
      <c r="P392" s="35"/>
    </row>
    <row r="393" spans="1:16" ht="12.75" customHeight="1">
      <c r="A393" s="54"/>
      <c r="B393" s="31"/>
      <c r="C393" s="25"/>
      <c r="D393" s="26"/>
      <c r="E393" s="25"/>
      <c r="F393" s="25"/>
      <c r="G393" s="38"/>
      <c r="H393" s="30"/>
      <c r="I393" s="7" t="s">
        <v>21</v>
      </c>
      <c r="J393" s="30"/>
      <c r="K393" s="32"/>
      <c r="L393" s="67" t="e">
        <f t="shared" si="28"/>
        <v>#DIV/0!</v>
      </c>
      <c r="M393" s="25"/>
      <c r="N393" s="165"/>
      <c r="O393" s="25"/>
      <c r="P393" s="35"/>
    </row>
    <row r="394" spans="1:16" ht="13.5" thickBot="1">
      <c r="A394" s="151"/>
      <c r="B394" s="290"/>
      <c r="C394" s="154"/>
      <c r="D394" s="158"/>
      <c r="E394" s="76"/>
      <c r="F394" s="140"/>
      <c r="G394" s="141"/>
      <c r="H394" s="75"/>
      <c r="I394" s="76" t="s">
        <v>21</v>
      </c>
      <c r="J394" s="75"/>
      <c r="K394" s="77"/>
      <c r="L394" s="78" t="e">
        <f t="shared" si="28"/>
        <v>#DIV/0!</v>
      </c>
      <c r="M394" s="158"/>
      <c r="N394" s="143"/>
      <c r="O394" s="142"/>
      <c r="P394" s="144"/>
    </row>
    <row r="395" spans="1:16" ht="12.75" customHeight="1" thickTop="1">
      <c r="A395" s="54"/>
      <c r="B395" s="31"/>
      <c r="C395" s="25"/>
      <c r="D395" s="26"/>
      <c r="E395" s="25"/>
      <c r="F395" s="25"/>
      <c r="G395" s="38"/>
      <c r="H395" s="30"/>
      <c r="I395" s="7" t="s">
        <v>21</v>
      </c>
      <c r="J395" s="30"/>
      <c r="K395" s="32"/>
      <c r="L395" s="67" t="e">
        <f t="shared" si="28"/>
        <v>#DIV/0!</v>
      </c>
      <c r="M395" s="25"/>
      <c r="N395" s="165"/>
      <c r="O395" s="25"/>
      <c r="P395" s="35"/>
    </row>
    <row r="396" spans="1:16" ht="12.75" customHeight="1">
      <c r="A396" s="54" t="s">
        <v>268</v>
      </c>
      <c r="B396" s="31">
        <v>2007</v>
      </c>
      <c r="C396" s="25" t="s">
        <v>44</v>
      </c>
      <c r="D396" s="26">
        <v>39309</v>
      </c>
      <c r="E396" s="25" t="s">
        <v>269</v>
      </c>
      <c r="F396" s="25" t="s">
        <v>258</v>
      </c>
      <c r="G396" s="38" t="s">
        <v>270</v>
      </c>
      <c r="H396" s="30"/>
      <c r="I396" s="7" t="s">
        <v>21</v>
      </c>
      <c r="J396" s="30"/>
      <c r="K396" s="32"/>
      <c r="L396" s="67" t="s">
        <v>270</v>
      </c>
      <c r="M396" s="25"/>
      <c r="N396" s="165"/>
      <c r="O396" s="25">
        <v>2.7</v>
      </c>
      <c r="P396" s="35"/>
    </row>
    <row r="397" spans="1:16" ht="12.75" customHeight="1">
      <c r="A397" s="54"/>
      <c r="B397" s="31"/>
      <c r="C397" s="25"/>
      <c r="D397" s="26"/>
      <c r="E397" s="25"/>
      <c r="F397" s="25"/>
      <c r="G397" s="38"/>
      <c r="H397" s="30"/>
      <c r="I397" s="7" t="s">
        <v>21</v>
      </c>
      <c r="J397" s="30"/>
      <c r="K397" s="32"/>
      <c r="L397" s="67" t="e">
        <f t="shared" si="28"/>
        <v>#DIV/0!</v>
      </c>
      <c r="M397" s="25"/>
      <c r="N397" s="165"/>
      <c r="O397" s="25"/>
      <c r="P397" s="35"/>
    </row>
    <row r="398" spans="1:16" ht="12.75" customHeight="1">
      <c r="A398" s="54"/>
      <c r="B398" s="31"/>
      <c r="C398" s="25"/>
      <c r="D398" s="26"/>
      <c r="E398" s="25"/>
      <c r="F398" s="25"/>
      <c r="G398" s="38"/>
      <c r="H398" s="30"/>
      <c r="I398" s="7" t="s">
        <v>21</v>
      </c>
      <c r="J398" s="30"/>
      <c r="K398" s="32"/>
      <c r="L398" s="67" t="e">
        <f t="shared" si="28"/>
        <v>#DIV/0!</v>
      </c>
      <c r="M398" s="25"/>
      <c r="N398" s="165"/>
      <c r="O398" s="25"/>
      <c r="P398" s="35"/>
    </row>
    <row r="399" spans="1:16" ht="12.75" customHeight="1">
      <c r="A399" s="54"/>
      <c r="B399" s="31"/>
      <c r="C399" s="25"/>
      <c r="D399" s="26"/>
      <c r="E399" s="25"/>
      <c r="F399" s="25"/>
      <c r="G399" s="38"/>
      <c r="H399" s="30"/>
      <c r="I399" s="7" t="s">
        <v>21</v>
      </c>
      <c r="J399" s="30"/>
      <c r="K399" s="32"/>
      <c r="L399" s="67" t="e">
        <f t="shared" si="28"/>
        <v>#DIV/0!</v>
      </c>
      <c r="M399" s="25"/>
      <c r="N399" s="165"/>
      <c r="O399" s="25"/>
      <c r="P399" s="35"/>
    </row>
    <row r="400" spans="1:16" ht="12.75" customHeight="1">
      <c r="A400" s="54"/>
      <c r="B400" s="31"/>
      <c r="C400" s="25"/>
      <c r="D400" s="26"/>
      <c r="E400" s="25"/>
      <c r="F400" s="25"/>
      <c r="G400" s="38"/>
      <c r="H400" s="30"/>
      <c r="I400" s="7" t="s">
        <v>21</v>
      </c>
      <c r="J400" s="30"/>
      <c r="K400" s="32"/>
      <c r="L400" s="67" t="e">
        <f t="shared" si="28"/>
        <v>#DIV/0!</v>
      </c>
      <c r="M400" s="25"/>
      <c r="N400" s="165"/>
      <c r="O400" s="25"/>
      <c r="P400" s="35"/>
    </row>
    <row r="401" spans="1:16" ht="12.75" customHeight="1">
      <c r="A401" s="54"/>
      <c r="B401" s="31"/>
      <c r="C401" s="25"/>
      <c r="D401" s="26"/>
      <c r="E401" s="25"/>
      <c r="F401" s="25"/>
      <c r="G401" s="38"/>
      <c r="H401" s="30"/>
      <c r="I401" s="7" t="s">
        <v>21</v>
      </c>
      <c r="J401" s="30"/>
      <c r="K401" s="32"/>
      <c r="L401" s="67" t="e">
        <f t="shared" si="28"/>
        <v>#DIV/0!</v>
      </c>
      <c r="M401" s="25"/>
      <c r="N401" s="165"/>
      <c r="O401" s="25"/>
      <c r="P401" s="35"/>
    </row>
    <row r="402" spans="1:16" ht="12.75" customHeight="1">
      <c r="A402" s="54"/>
      <c r="B402" s="31"/>
      <c r="C402" s="25"/>
      <c r="D402" s="26"/>
      <c r="E402" s="25"/>
      <c r="F402" s="25"/>
      <c r="G402" s="38"/>
      <c r="H402" s="30"/>
      <c r="I402" s="7" t="s">
        <v>21</v>
      </c>
      <c r="J402" s="30"/>
      <c r="K402" s="32"/>
      <c r="L402" s="67" t="e">
        <f t="shared" si="28"/>
        <v>#DIV/0!</v>
      </c>
      <c r="M402" s="25"/>
      <c r="N402" s="165"/>
      <c r="O402" s="25"/>
      <c r="P402" s="35"/>
    </row>
    <row r="403" spans="1:16" ht="12.75" customHeight="1">
      <c r="A403" s="54"/>
      <c r="B403" s="31"/>
      <c r="C403" s="25"/>
      <c r="D403" s="26"/>
      <c r="E403" s="25"/>
      <c r="F403" s="25"/>
      <c r="G403" s="38"/>
      <c r="H403" s="30"/>
      <c r="I403" s="7" t="s">
        <v>21</v>
      </c>
      <c r="J403" s="30"/>
      <c r="K403" s="32"/>
      <c r="L403" s="67" t="e">
        <f aca="true" t="shared" si="29" ref="L403:L417">SUM(G403)+H403/(H403+J403)*(K403-G403)</f>
        <v>#DIV/0!</v>
      </c>
      <c r="M403" s="25"/>
      <c r="N403" s="165"/>
      <c r="O403" s="25"/>
      <c r="P403" s="35"/>
    </row>
    <row r="404" spans="1:16" ht="13.5" thickBot="1">
      <c r="A404" s="151"/>
      <c r="B404" s="290"/>
      <c r="C404" s="154"/>
      <c r="D404" s="158"/>
      <c r="E404" s="76"/>
      <c r="F404" s="140"/>
      <c r="G404" s="141"/>
      <c r="H404" s="75"/>
      <c r="I404" s="76" t="s">
        <v>21</v>
      </c>
      <c r="J404" s="75"/>
      <c r="K404" s="77"/>
      <c r="L404" s="78" t="e">
        <f t="shared" si="29"/>
        <v>#DIV/0!</v>
      </c>
      <c r="M404" s="158"/>
      <c r="N404" s="143"/>
      <c r="O404" s="142"/>
      <c r="P404" s="144"/>
    </row>
    <row r="405" spans="1:16" ht="13.5" thickTop="1">
      <c r="A405" s="54"/>
      <c r="B405" s="31"/>
      <c r="C405" s="25"/>
      <c r="D405" s="26"/>
      <c r="E405" s="25"/>
      <c r="F405" s="25"/>
      <c r="G405" s="38"/>
      <c r="H405" s="30"/>
      <c r="I405" s="7" t="s">
        <v>21</v>
      </c>
      <c r="J405" s="30"/>
      <c r="K405" s="32"/>
      <c r="L405" s="67" t="e">
        <f t="shared" si="29"/>
        <v>#DIV/0!</v>
      </c>
      <c r="M405" s="25"/>
      <c r="N405" s="165"/>
      <c r="O405" s="25"/>
      <c r="P405" s="35"/>
    </row>
    <row r="406" spans="1:16" ht="12.75">
      <c r="A406" s="54" t="s">
        <v>130</v>
      </c>
      <c r="B406" s="31">
        <v>2004</v>
      </c>
      <c r="C406" s="25" t="s">
        <v>27</v>
      </c>
      <c r="D406" s="26">
        <v>38318</v>
      </c>
      <c r="E406" s="25" t="s">
        <v>83</v>
      </c>
      <c r="F406" s="25" t="s">
        <v>31</v>
      </c>
      <c r="G406" s="38">
        <v>6.8</v>
      </c>
      <c r="H406" s="30">
        <v>1.5</v>
      </c>
      <c r="I406" s="7" t="s">
        <v>21</v>
      </c>
      <c r="J406" s="30">
        <v>2</v>
      </c>
      <c r="K406" s="32">
        <v>7.1</v>
      </c>
      <c r="L406" s="67">
        <f t="shared" si="29"/>
        <v>6.928571428571428</v>
      </c>
      <c r="M406" s="25">
        <v>2</v>
      </c>
      <c r="N406" s="47">
        <v>6.9</v>
      </c>
      <c r="O406" s="25" t="s">
        <v>131</v>
      </c>
      <c r="P406" s="35"/>
    </row>
    <row r="407" spans="1:16" ht="12.75">
      <c r="A407" s="54" t="s">
        <v>130</v>
      </c>
      <c r="B407" s="31">
        <v>2004</v>
      </c>
      <c r="C407" s="25" t="s">
        <v>27</v>
      </c>
      <c r="D407" s="26">
        <v>38318</v>
      </c>
      <c r="E407" s="25" t="s">
        <v>83</v>
      </c>
      <c r="F407" s="25" t="s">
        <v>31</v>
      </c>
      <c r="G407" s="38">
        <v>6.8</v>
      </c>
      <c r="H407" s="30">
        <v>2</v>
      </c>
      <c r="I407" s="7" t="s">
        <v>21</v>
      </c>
      <c r="J407" s="30">
        <v>4</v>
      </c>
      <c r="K407" s="32">
        <v>7.1</v>
      </c>
      <c r="L407" s="67">
        <f t="shared" si="29"/>
        <v>6.8999999999999995</v>
      </c>
      <c r="M407" s="25">
        <v>2</v>
      </c>
      <c r="N407" s="165"/>
      <c r="O407" s="25" t="s">
        <v>131</v>
      </c>
      <c r="P407" s="35"/>
    </row>
    <row r="408" spans="1:22" ht="12.75">
      <c r="A408" s="54" t="s">
        <v>130</v>
      </c>
      <c r="B408" s="31">
        <v>2004</v>
      </c>
      <c r="C408" s="25" t="s">
        <v>27</v>
      </c>
      <c r="D408" s="26">
        <v>38318</v>
      </c>
      <c r="E408" s="25" t="s">
        <v>83</v>
      </c>
      <c r="F408" s="25" t="s">
        <v>31</v>
      </c>
      <c r="G408" s="38">
        <v>6.8</v>
      </c>
      <c r="H408" s="30">
        <v>1.5</v>
      </c>
      <c r="I408" s="7" t="s">
        <v>21</v>
      </c>
      <c r="J408" s="30">
        <v>5.5</v>
      </c>
      <c r="K408" s="32">
        <v>7.4</v>
      </c>
      <c r="L408" s="67">
        <f t="shared" si="29"/>
        <v>6.928571428571429</v>
      </c>
      <c r="M408" s="25">
        <v>2</v>
      </c>
      <c r="N408" s="52">
        <f>SUM(L406:L408)/3</f>
        <v>6.9190476190476184</v>
      </c>
      <c r="O408" s="25" t="s">
        <v>131</v>
      </c>
      <c r="P408" s="35"/>
      <c r="T408" s="85">
        <v>38318</v>
      </c>
      <c r="U408" s="84">
        <v>6.92</v>
      </c>
      <c r="V408" t="s">
        <v>197</v>
      </c>
    </row>
    <row r="409" spans="1:22" ht="12.75">
      <c r="A409" s="54"/>
      <c r="B409" s="31"/>
      <c r="C409" s="25"/>
      <c r="D409" s="26"/>
      <c r="E409" s="25"/>
      <c r="F409" s="25"/>
      <c r="G409" s="38"/>
      <c r="H409" s="30"/>
      <c r="I409" s="7" t="s">
        <v>21</v>
      </c>
      <c r="J409" s="30"/>
      <c r="K409" s="32"/>
      <c r="L409" s="67" t="e">
        <f t="shared" si="29"/>
        <v>#DIV/0!</v>
      </c>
      <c r="M409" s="25"/>
      <c r="N409" s="52"/>
      <c r="O409" s="25"/>
      <c r="P409" s="35"/>
      <c r="T409" s="85">
        <v>38323</v>
      </c>
      <c r="U409" s="84">
        <v>6.95</v>
      </c>
      <c r="V409" t="s">
        <v>197</v>
      </c>
    </row>
    <row r="410" spans="1:22" ht="12.75">
      <c r="A410" s="54" t="s">
        <v>130</v>
      </c>
      <c r="B410" s="31">
        <v>2004</v>
      </c>
      <c r="C410" s="25" t="s">
        <v>27</v>
      </c>
      <c r="D410" s="26">
        <v>38323</v>
      </c>
      <c r="E410" s="25" t="s">
        <v>134</v>
      </c>
      <c r="F410" s="25" t="s">
        <v>31</v>
      </c>
      <c r="G410" s="38">
        <v>6.8</v>
      </c>
      <c r="H410" s="30">
        <v>2</v>
      </c>
      <c r="I410" s="7" t="s">
        <v>21</v>
      </c>
      <c r="J410" s="30">
        <v>4</v>
      </c>
      <c r="K410" s="32">
        <v>7.3</v>
      </c>
      <c r="L410" s="67">
        <f t="shared" si="29"/>
        <v>6.966666666666667</v>
      </c>
      <c r="M410" s="25">
        <v>2</v>
      </c>
      <c r="N410" s="48">
        <v>7</v>
      </c>
      <c r="O410" s="25">
        <v>1.5</v>
      </c>
      <c r="P410" s="35"/>
      <c r="T410" s="85">
        <v>38336</v>
      </c>
      <c r="U410" s="84">
        <v>7.07</v>
      </c>
      <c r="V410" t="s">
        <v>197</v>
      </c>
    </row>
    <row r="411" spans="1:22" ht="12.75">
      <c r="A411" s="54" t="s">
        <v>130</v>
      </c>
      <c r="B411" s="31">
        <v>2004</v>
      </c>
      <c r="C411" s="25" t="s">
        <v>27</v>
      </c>
      <c r="D411" s="26">
        <v>38323</v>
      </c>
      <c r="E411" s="25" t="s">
        <v>134</v>
      </c>
      <c r="F411" s="25" t="s">
        <v>31</v>
      </c>
      <c r="G411" s="38">
        <v>6.8</v>
      </c>
      <c r="H411" s="30">
        <v>2</v>
      </c>
      <c r="I411" s="7" t="s">
        <v>21</v>
      </c>
      <c r="J411" s="30">
        <v>2.5</v>
      </c>
      <c r="K411" s="32">
        <v>7.1</v>
      </c>
      <c r="L411" s="67">
        <f t="shared" si="29"/>
        <v>6.933333333333333</v>
      </c>
      <c r="M411" s="25">
        <v>2</v>
      </c>
      <c r="N411" s="52">
        <f>SUM(L410:L411)/2</f>
        <v>6.949999999999999</v>
      </c>
      <c r="O411" s="25">
        <v>1.5</v>
      </c>
      <c r="P411" s="35"/>
      <c r="T411" s="85">
        <v>38339</v>
      </c>
      <c r="U411" s="84">
        <v>6.98</v>
      </c>
      <c r="V411" t="s">
        <v>197</v>
      </c>
    </row>
    <row r="412" spans="1:22" ht="12.75">
      <c r="A412" s="54"/>
      <c r="B412" s="31"/>
      <c r="C412" s="25"/>
      <c r="D412" s="26"/>
      <c r="E412" s="25"/>
      <c r="F412" s="25"/>
      <c r="G412" s="38"/>
      <c r="H412" s="30"/>
      <c r="I412" s="7" t="s">
        <v>21</v>
      </c>
      <c r="J412" s="30"/>
      <c r="K412" s="32"/>
      <c r="L412" s="67" t="e">
        <f t="shared" si="29"/>
        <v>#DIV/0!</v>
      </c>
      <c r="M412" s="25"/>
      <c r="N412" s="52"/>
      <c r="O412" s="25"/>
      <c r="P412" s="35"/>
      <c r="T412" s="85">
        <v>38345</v>
      </c>
      <c r="U412" s="84">
        <v>7.13</v>
      </c>
      <c r="V412" t="s">
        <v>197</v>
      </c>
    </row>
    <row r="413" spans="1:22" ht="12.75">
      <c r="A413" s="54" t="s">
        <v>130</v>
      </c>
      <c r="B413" s="31">
        <v>2004</v>
      </c>
      <c r="C413" s="25" t="s">
        <v>27</v>
      </c>
      <c r="D413" s="26">
        <v>38336</v>
      </c>
      <c r="E413" s="25" t="s">
        <v>93</v>
      </c>
      <c r="F413" s="25" t="s">
        <v>31</v>
      </c>
      <c r="G413" s="38">
        <v>6.5</v>
      </c>
      <c r="H413" s="30">
        <v>5</v>
      </c>
      <c r="I413" s="7" t="s">
        <v>21</v>
      </c>
      <c r="J413" s="30">
        <v>2.5</v>
      </c>
      <c r="K413" s="32">
        <v>7.4</v>
      </c>
      <c r="L413" s="67">
        <f t="shared" si="29"/>
        <v>7.1000000000000005</v>
      </c>
      <c r="M413" s="25">
        <v>2</v>
      </c>
      <c r="N413" s="48">
        <v>7.1</v>
      </c>
      <c r="O413" s="25" t="s">
        <v>135</v>
      </c>
      <c r="P413" s="35"/>
      <c r="T413" s="85">
        <v>38347</v>
      </c>
      <c r="U413" s="84">
        <v>7.06</v>
      </c>
      <c r="V413" t="s">
        <v>197</v>
      </c>
    </row>
    <row r="414" spans="1:22" ht="12.75">
      <c r="A414" s="54" t="s">
        <v>130</v>
      </c>
      <c r="B414" s="31">
        <v>2004</v>
      </c>
      <c r="C414" s="25" t="s">
        <v>27</v>
      </c>
      <c r="D414" s="26">
        <v>38336</v>
      </c>
      <c r="E414" s="25" t="s">
        <v>93</v>
      </c>
      <c r="F414" s="25" t="s">
        <v>31</v>
      </c>
      <c r="G414" s="38">
        <v>6.5</v>
      </c>
      <c r="H414" s="30">
        <v>5</v>
      </c>
      <c r="I414" s="7" t="s">
        <v>21</v>
      </c>
      <c r="J414" s="30">
        <v>3</v>
      </c>
      <c r="K414" s="32">
        <v>7.4</v>
      </c>
      <c r="L414" s="67">
        <f t="shared" si="29"/>
        <v>7.0625</v>
      </c>
      <c r="M414" s="25">
        <v>2</v>
      </c>
      <c r="N414" s="52"/>
      <c r="O414" s="25" t="s">
        <v>135</v>
      </c>
      <c r="P414" s="35"/>
      <c r="T414" s="85">
        <v>38350</v>
      </c>
      <c r="U414" s="84">
        <v>7.13</v>
      </c>
      <c r="V414" t="s">
        <v>197</v>
      </c>
    </row>
    <row r="415" spans="1:22" ht="12.75">
      <c r="A415" s="54" t="s">
        <v>130</v>
      </c>
      <c r="B415" s="31">
        <v>2004</v>
      </c>
      <c r="C415" s="25" t="s">
        <v>27</v>
      </c>
      <c r="D415" s="26">
        <v>38336</v>
      </c>
      <c r="E415" s="25" t="s">
        <v>93</v>
      </c>
      <c r="F415" s="25" t="s">
        <v>31</v>
      </c>
      <c r="G415" s="38">
        <v>6.8</v>
      </c>
      <c r="H415" s="30">
        <v>2</v>
      </c>
      <c r="I415" s="7" t="s">
        <v>21</v>
      </c>
      <c r="J415" s="30">
        <v>3</v>
      </c>
      <c r="K415" s="32">
        <v>7.4</v>
      </c>
      <c r="L415" s="67">
        <f t="shared" si="29"/>
        <v>7.04</v>
      </c>
      <c r="M415" s="25">
        <v>2</v>
      </c>
      <c r="N415" s="52">
        <f>SUM(L413:L415)/3</f>
        <v>7.0675</v>
      </c>
      <c r="O415" s="25" t="s">
        <v>135</v>
      </c>
      <c r="P415" s="35"/>
      <c r="T415" s="85">
        <v>38350</v>
      </c>
      <c r="U415">
        <v>7.09</v>
      </c>
      <c r="V415" t="s">
        <v>198</v>
      </c>
    </row>
    <row r="416" spans="1:22" ht="12.75">
      <c r="A416" s="54"/>
      <c r="B416" s="31"/>
      <c r="C416" s="25"/>
      <c r="D416" s="26"/>
      <c r="E416" s="25"/>
      <c r="F416" s="25"/>
      <c r="G416" s="38"/>
      <c r="H416" s="30"/>
      <c r="I416" s="7" t="s">
        <v>21</v>
      </c>
      <c r="J416" s="30"/>
      <c r="K416" s="32"/>
      <c r="L416" s="67" t="e">
        <f t="shared" si="29"/>
        <v>#DIV/0!</v>
      </c>
      <c r="M416" s="25"/>
      <c r="N416" s="52"/>
      <c r="O416" s="25"/>
      <c r="P416" s="35"/>
      <c r="T416" s="85">
        <v>38351</v>
      </c>
      <c r="U416" s="84">
        <v>7.2</v>
      </c>
      <c r="V416" t="s">
        <v>197</v>
      </c>
    </row>
    <row r="417" spans="1:22" ht="12.75">
      <c r="A417" s="54" t="s">
        <v>130</v>
      </c>
      <c r="B417" s="31">
        <v>2004</v>
      </c>
      <c r="C417" s="25" t="s">
        <v>27</v>
      </c>
      <c r="D417" s="26">
        <v>38339</v>
      </c>
      <c r="E417" s="25" t="s">
        <v>49</v>
      </c>
      <c r="F417" s="25" t="s">
        <v>31</v>
      </c>
      <c r="G417" s="38">
        <v>6.8</v>
      </c>
      <c r="H417" s="30">
        <v>2</v>
      </c>
      <c r="I417" s="7" t="s">
        <v>21</v>
      </c>
      <c r="J417" s="30">
        <v>4.5</v>
      </c>
      <c r="K417" s="32">
        <v>7.4</v>
      </c>
      <c r="L417" s="67">
        <f t="shared" si="29"/>
        <v>6.984615384615385</v>
      </c>
      <c r="M417" s="25">
        <v>2</v>
      </c>
      <c r="N417" s="52">
        <v>7</v>
      </c>
      <c r="O417" s="25">
        <v>1.3</v>
      </c>
      <c r="P417" s="35"/>
      <c r="T417" s="85">
        <v>38351</v>
      </c>
      <c r="U417" s="84">
        <v>7.12</v>
      </c>
      <c r="V417" t="s">
        <v>198</v>
      </c>
    </row>
    <row r="418" spans="1:22" ht="12.75">
      <c r="A418" s="54"/>
      <c r="B418" s="31"/>
      <c r="C418" s="25"/>
      <c r="D418" s="26"/>
      <c r="E418" s="25"/>
      <c r="F418" s="25"/>
      <c r="G418" s="38"/>
      <c r="H418" s="30"/>
      <c r="I418" s="7" t="s">
        <v>21</v>
      </c>
      <c r="J418" s="30"/>
      <c r="K418" s="32"/>
      <c r="L418" s="67" t="e">
        <f aca="true" t="shared" si="30" ref="L418:L428">SUM(G418)+H418/(H418+J418)*(K418-G418)</f>
        <v>#DIV/0!</v>
      </c>
      <c r="M418" s="25"/>
      <c r="N418" s="52"/>
      <c r="O418" s="25"/>
      <c r="P418" s="35"/>
      <c r="T418" s="85">
        <v>38353</v>
      </c>
      <c r="U418" s="84">
        <v>7.26</v>
      </c>
      <c r="V418" t="s">
        <v>197</v>
      </c>
    </row>
    <row r="419" spans="1:22" ht="12.75">
      <c r="A419" s="54" t="s">
        <v>130</v>
      </c>
      <c r="B419" s="31">
        <v>2004</v>
      </c>
      <c r="C419" s="25" t="s">
        <v>27</v>
      </c>
      <c r="D419" s="26">
        <v>38345</v>
      </c>
      <c r="E419" s="25" t="s">
        <v>93</v>
      </c>
      <c r="F419" s="25" t="s">
        <v>31</v>
      </c>
      <c r="G419" s="38">
        <v>6.8</v>
      </c>
      <c r="H419" s="30">
        <v>3</v>
      </c>
      <c r="I419" s="7" t="s">
        <v>21</v>
      </c>
      <c r="J419" s="30">
        <v>4</v>
      </c>
      <c r="K419" s="32">
        <v>7.5</v>
      </c>
      <c r="L419" s="67">
        <f>SUM(G419)+H419/(H419+J419)*(K419-G419)</f>
        <v>7.1</v>
      </c>
      <c r="M419" s="25">
        <v>2</v>
      </c>
      <c r="N419" s="48">
        <v>7.1</v>
      </c>
      <c r="O419" s="25" t="s">
        <v>138</v>
      </c>
      <c r="P419" s="35"/>
      <c r="T419" s="85">
        <v>38353</v>
      </c>
      <c r="U419">
        <v>7.28</v>
      </c>
      <c r="V419" t="s">
        <v>198</v>
      </c>
    </row>
    <row r="420" spans="1:22" ht="12.75">
      <c r="A420" s="54" t="s">
        <v>130</v>
      </c>
      <c r="B420" s="31">
        <v>2004</v>
      </c>
      <c r="C420" s="25" t="s">
        <v>27</v>
      </c>
      <c r="D420" s="26">
        <v>38345</v>
      </c>
      <c r="E420" s="25" t="s">
        <v>93</v>
      </c>
      <c r="F420" s="25" t="s">
        <v>31</v>
      </c>
      <c r="G420" s="38">
        <v>6.9</v>
      </c>
      <c r="H420" s="30">
        <v>4</v>
      </c>
      <c r="I420" s="7" t="s">
        <v>21</v>
      </c>
      <c r="J420" s="30">
        <v>5</v>
      </c>
      <c r="K420" s="32">
        <v>7.5</v>
      </c>
      <c r="L420" s="67">
        <f t="shared" si="30"/>
        <v>7.166666666666667</v>
      </c>
      <c r="M420" s="25">
        <v>2</v>
      </c>
      <c r="N420" s="52">
        <f>SUM(L419:L420)/2</f>
        <v>7.133333333333333</v>
      </c>
      <c r="O420" s="25" t="s">
        <v>138</v>
      </c>
      <c r="P420" s="35"/>
      <c r="T420" s="85">
        <v>38354</v>
      </c>
      <c r="U420" s="84">
        <v>7.24</v>
      </c>
      <c r="V420" t="s">
        <v>197</v>
      </c>
    </row>
    <row r="421" spans="1:22" ht="12.75">
      <c r="A421" s="54"/>
      <c r="B421" s="31"/>
      <c r="C421" s="25"/>
      <c r="D421" s="26"/>
      <c r="E421" s="25"/>
      <c r="F421" s="25"/>
      <c r="G421" s="38"/>
      <c r="H421" s="30"/>
      <c r="I421" s="7" t="s">
        <v>21</v>
      </c>
      <c r="J421" s="30"/>
      <c r="K421" s="32"/>
      <c r="L421" s="67" t="e">
        <f t="shared" si="30"/>
        <v>#DIV/0!</v>
      </c>
      <c r="M421" s="25"/>
      <c r="N421" s="52"/>
      <c r="O421" s="25"/>
      <c r="P421" s="35"/>
      <c r="T421" s="85">
        <v>38354</v>
      </c>
      <c r="U421" s="84">
        <v>7.18</v>
      </c>
      <c r="V421" t="s">
        <v>198</v>
      </c>
    </row>
    <row r="422" spans="1:22" ht="12.75">
      <c r="A422" s="54" t="s">
        <v>130</v>
      </c>
      <c r="B422" s="31">
        <v>2004</v>
      </c>
      <c r="C422" s="25" t="s">
        <v>27</v>
      </c>
      <c r="D422" s="26">
        <v>38347</v>
      </c>
      <c r="E422" s="25" t="s">
        <v>91</v>
      </c>
      <c r="F422" s="25" t="s">
        <v>31</v>
      </c>
      <c r="G422" s="38">
        <v>6.8</v>
      </c>
      <c r="H422" s="30">
        <v>3</v>
      </c>
      <c r="I422" s="7" t="s">
        <v>21</v>
      </c>
      <c r="J422" s="30">
        <v>3</v>
      </c>
      <c r="K422" s="32">
        <v>7.3</v>
      </c>
      <c r="L422" s="67">
        <f>SUM(G422)+H422/(H422+J422)*(K422-G422)</f>
        <v>7.05</v>
      </c>
      <c r="M422" s="25">
        <v>2.5</v>
      </c>
      <c r="N422" s="48">
        <v>7.1</v>
      </c>
      <c r="O422" s="25" t="s">
        <v>138</v>
      </c>
      <c r="P422" s="171" t="s">
        <v>145</v>
      </c>
      <c r="T422" s="85">
        <v>38358</v>
      </c>
      <c r="U422" s="84">
        <v>7.35</v>
      </c>
      <c r="V422" t="s">
        <v>197</v>
      </c>
    </row>
    <row r="423" spans="1:22" ht="12.75">
      <c r="A423" s="54" t="s">
        <v>130</v>
      </c>
      <c r="B423" s="31">
        <v>2004</v>
      </c>
      <c r="C423" s="25" t="s">
        <v>27</v>
      </c>
      <c r="D423" s="26">
        <v>38347</v>
      </c>
      <c r="E423" s="25" t="s">
        <v>91</v>
      </c>
      <c r="F423" s="25" t="s">
        <v>31</v>
      </c>
      <c r="G423" s="38">
        <v>6.8</v>
      </c>
      <c r="H423" s="30">
        <v>3</v>
      </c>
      <c r="I423" s="7" t="s">
        <v>21</v>
      </c>
      <c r="J423" s="30">
        <v>2.5</v>
      </c>
      <c r="K423" s="32">
        <v>7.3</v>
      </c>
      <c r="L423" s="67">
        <f t="shared" si="30"/>
        <v>7.072727272727272</v>
      </c>
      <c r="M423" s="25">
        <v>2.5</v>
      </c>
      <c r="N423" s="52">
        <f>SUM(L422:L423)/2</f>
        <v>7.061363636363636</v>
      </c>
      <c r="O423" s="25" t="s">
        <v>138</v>
      </c>
      <c r="P423" s="35"/>
      <c r="T423" s="85">
        <v>38358</v>
      </c>
      <c r="U423">
        <v>7.34</v>
      </c>
      <c r="V423" t="s">
        <v>198</v>
      </c>
    </row>
    <row r="424" spans="1:22" ht="12.75">
      <c r="A424" s="54"/>
      <c r="B424" s="31"/>
      <c r="C424" s="25"/>
      <c r="D424" s="26"/>
      <c r="E424" s="25"/>
      <c r="F424" s="25"/>
      <c r="G424" s="38"/>
      <c r="H424" s="30"/>
      <c r="I424" s="7" t="s">
        <v>21</v>
      </c>
      <c r="J424" s="30"/>
      <c r="K424" s="32"/>
      <c r="L424" s="67" t="e">
        <f t="shared" si="30"/>
        <v>#DIV/0!</v>
      </c>
      <c r="M424" s="25"/>
      <c r="N424" s="52"/>
      <c r="O424" s="25"/>
      <c r="P424" s="35"/>
      <c r="T424" s="85">
        <v>38363</v>
      </c>
      <c r="U424" s="84">
        <v>7.4</v>
      </c>
      <c r="V424" t="s">
        <v>197</v>
      </c>
    </row>
    <row r="425" spans="1:22" ht="12.75">
      <c r="A425" s="54" t="s">
        <v>130</v>
      </c>
      <c r="B425" s="31">
        <v>2004</v>
      </c>
      <c r="C425" s="25" t="s">
        <v>27</v>
      </c>
      <c r="D425" s="26">
        <v>38350</v>
      </c>
      <c r="E425" s="25" t="s">
        <v>150</v>
      </c>
      <c r="F425" s="25" t="s">
        <v>31</v>
      </c>
      <c r="G425" s="38">
        <v>6.9</v>
      </c>
      <c r="H425" s="30">
        <v>3.5</v>
      </c>
      <c r="I425" s="7" t="s">
        <v>21</v>
      </c>
      <c r="J425" s="30">
        <v>5</v>
      </c>
      <c r="K425" s="32">
        <v>7.5</v>
      </c>
      <c r="L425" s="67">
        <f>SUM(G425)+H425/(H425+J425)*(K425-G425)</f>
        <v>7.147058823529412</v>
      </c>
      <c r="M425" s="25">
        <v>2</v>
      </c>
      <c r="N425" s="48">
        <v>7.1</v>
      </c>
      <c r="O425" s="25">
        <v>1.5</v>
      </c>
      <c r="P425" s="171"/>
      <c r="T425" s="85">
        <v>38363</v>
      </c>
      <c r="U425">
        <v>7.39</v>
      </c>
      <c r="V425" t="s">
        <v>198</v>
      </c>
    </row>
    <row r="426" spans="1:22" ht="12.75">
      <c r="A426" s="54" t="s">
        <v>130</v>
      </c>
      <c r="B426" s="31">
        <v>2004</v>
      </c>
      <c r="C426" s="25" t="s">
        <v>27</v>
      </c>
      <c r="D426" s="26">
        <v>38350</v>
      </c>
      <c r="E426" s="25" t="s">
        <v>150</v>
      </c>
      <c r="F426" s="25" t="s">
        <v>31</v>
      </c>
      <c r="G426" s="38">
        <v>6.9</v>
      </c>
      <c r="H426" s="30">
        <v>3</v>
      </c>
      <c r="I426" s="7" t="s">
        <v>21</v>
      </c>
      <c r="J426" s="30">
        <v>5</v>
      </c>
      <c r="K426" s="32">
        <v>7.5</v>
      </c>
      <c r="L426" s="67">
        <f t="shared" si="30"/>
        <v>7.125</v>
      </c>
      <c r="M426" s="25">
        <v>2</v>
      </c>
      <c r="N426" s="52"/>
      <c r="O426" s="25">
        <v>1.5</v>
      </c>
      <c r="P426" s="35"/>
      <c r="T426" s="85">
        <v>38381</v>
      </c>
      <c r="U426" s="84">
        <v>7.81</v>
      </c>
      <c r="V426" t="s">
        <v>197</v>
      </c>
    </row>
    <row r="427" spans="1:22" ht="12.75">
      <c r="A427" s="54" t="s">
        <v>130</v>
      </c>
      <c r="B427" s="31">
        <v>2004</v>
      </c>
      <c r="C427" s="25" t="s">
        <v>27</v>
      </c>
      <c r="D427" s="26">
        <v>38350</v>
      </c>
      <c r="E427" s="25" t="s">
        <v>150</v>
      </c>
      <c r="F427" s="25" t="s">
        <v>31</v>
      </c>
      <c r="G427" s="38">
        <v>6.8</v>
      </c>
      <c r="H427" s="30">
        <v>5</v>
      </c>
      <c r="I427" s="7" t="s">
        <v>21</v>
      </c>
      <c r="J427" s="30">
        <v>6</v>
      </c>
      <c r="K427" s="32">
        <v>7.5</v>
      </c>
      <c r="L427" s="67">
        <f t="shared" si="30"/>
        <v>7.118181818181818</v>
      </c>
      <c r="M427" s="25">
        <v>2</v>
      </c>
      <c r="N427" s="52">
        <f>SUM(L425:L427)/3</f>
        <v>7.130080213903743</v>
      </c>
      <c r="O427" s="25">
        <v>1.5</v>
      </c>
      <c r="P427" s="35"/>
      <c r="T427" s="85">
        <v>38384</v>
      </c>
      <c r="U427" s="84">
        <v>8.01</v>
      </c>
      <c r="V427" t="s">
        <v>197</v>
      </c>
    </row>
    <row r="428" spans="1:22" ht="12.75">
      <c r="A428" s="54"/>
      <c r="B428" s="31"/>
      <c r="C428" s="25"/>
      <c r="D428" s="26"/>
      <c r="E428" s="25"/>
      <c r="F428" s="25"/>
      <c r="G428" s="38"/>
      <c r="H428" s="30"/>
      <c r="I428" s="7" t="s">
        <v>21</v>
      </c>
      <c r="J428" s="30"/>
      <c r="K428" s="32"/>
      <c r="L428" s="67" t="e">
        <f t="shared" si="30"/>
        <v>#DIV/0!</v>
      </c>
      <c r="M428" s="25"/>
      <c r="N428" s="52"/>
      <c r="O428" s="25"/>
      <c r="P428" s="35"/>
      <c r="T428" s="85">
        <v>38384</v>
      </c>
      <c r="U428">
        <v>7.97</v>
      </c>
      <c r="V428" t="s">
        <v>198</v>
      </c>
    </row>
    <row r="429" spans="1:22" ht="12.75">
      <c r="A429" s="54" t="s">
        <v>130</v>
      </c>
      <c r="B429" s="31">
        <v>2004</v>
      </c>
      <c r="C429" s="25" t="s">
        <v>27</v>
      </c>
      <c r="D429" s="26">
        <v>38351</v>
      </c>
      <c r="E429" s="25" t="s">
        <v>151</v>
      </c>
      <c r="F429" s="25" t="s">
        <v>31</v>
      </c>
      <c r="G429" s="38">
        <v>6.8</v>
      </c>
      <c r="H429" s="30">
        <v>3.5</v>
      </c>
      <c r="I429" s="7" t="s">
        <v>21</v>
      </c>
      <c r="J429" s="30">
        <v>1.5</v>
      </c>
      <c r="K429" s="32">
        <v>7.3</v>
      </c>
      <c r="L429" s="67">
        <f aca="true" t="shared" si="31" ref="L429:L434">SUM(G429)+H429/(H429+J429)*(K429-G429)</f>
        <v>7.1499999999999995</v>
      </c>
      <c r="M429" s="25">
        <v>2</v>
      </c>
      <c r="N429" s="48">
        <v>7.2</v>
      </c>
      <c r="O429" s="25" t="s">
        <v>120</v>
      </c>
      <c r="P429" s="35"/>
      <c r="T429" s="85">
        <v>38393</v>
      </c>
      <c r="U429" s="84">
        <v>8.31</v>
      </c>
      <c r="V429" t="s">
        <v>197</v>
      </c>
    </row>
    <row r="430" spans="1:26" ht="12.75">
      <c r="A430" s="54" t="s">
        <v>130</v>
      </c>
      <c r="B430" s="31">
        <v>2004</v>
      </c>
      <c r="C430" s="25" t="s">
        <v>27</v>
      </c>
      <c r="D430" s="26">
        <v>38351</v>
      </c>
      <c r="E430" s="25" t="s">
        <v>151</v>
      </c>
      <c r="F430" s="25" t="s">
        <v>31</v>
      </c>
      <c r="G430" s="29">
        <v>6.8</v>
      </c>
      <c r="H430" s="30">
        <v>4</v>
      </c>
      <c r="I430" s="7" t="s">
        <v>21</v>
      </c>
      <c r="J430" s="30">
        <v>1</v>
      </c>
      <c r="K430" s="32">
        <v>7.3</v>
      </c>
      <c r="L430" s="67">
        <f t="shared" si="31"/>
        <v>7.2</v>
      </c>
      <c r="M430" s="25">
        <v>2</v>
      </c>
      <c r="N430" s="52"/>
      <c r="O430" s="25" t="s">
        <v>120</v>
      </c>
      <c r="P430" s="35"/>
      <c r="T430" s="85">
        <v>38397</v>
      </c>
      <c r="U430" s="84">
        <v>8.47</v>
      </c>
      <c r="V430" t="s">
        <v>197</v>
      </c>
      <c r="Z430" t="s">
        <v>199</v>
      </c>
    </row>
    <row r="431" spans="1:26" ht="12.75">
      <c r="A431" s="54" t="s">
        <v>130</v>
      </c>
      <c r="B431" s="31">
        <v>2004</v>
      </c>
      <c r="C431" s="25" t="s">
        <v>27</v>
      </c>
      <c r="D431" s="26">
        <v>38351</v>
      </c>
      <c r="E431" s="25" t="s">
        <v>151</v>
      </c>
      <c r="F431" s="25" t="s">
        <v>31</v>
      </c>
      <c r="G431" s="29">
        <v>6.9</v>
      </c>
      <c r="H431" s="30">
        <v>4.5</v>
      </c>
      <c r="I431" s="7" t="s">
        <v>21</v>
      </c>
      <c r="J431" s="30">
        <v>3</v>
      </c>
      <c r="K431" s="32">
        <v>7.5</v>
      </c>
      <c r="L431" s="67">
        <f t="shared" si="31"/>
        <v>7.26</v>
      </c>
      <c r="M431" s="25">
        <v>2</v>
      </c>
      <c r="N431" s="52">
        <f>SUM(L429:L431)/3</f>
        <v>7.203333333333333</v>
      </c>
      <c r="O431" s="25" t="s">
        <v>120</v>
      </c>
      <c r="P431" s="35"/>
      <c r="T431" s="85">
        <v>38409</v>
      </c>
      <c r="U431" s="84">
        <v>8.8</v>
      </c>
      <c r="V431" t="s">
        <v>197</v>
      </c>
      <c r="Z431">
        <f>(0.08+0.02+0.06+0.01+0.01+0.04+0.04)/7</f>
        <v>0.037142857142857144</v>
      </c>
    </row>
    <row r="432" spans="1:22" ht="12.75">
      <c r="A432" s="175"/>
      <c r="B432" s="284"/>
      <c r="C432" s="176"/>
      <c r="D432" s="177"/>
      <c r="E432" s="176"/>
      <c r="F432" s="176"/>
      <c r="G432" s="178"/>
      <c r="H432" s="179"/>
      <c r="I432" s="7" t="s">
        <v>21</v>
      </c>
      <c r="J432" s="30"/>
      <c r="K432" s="32"/>
      <c r="L432" s="67" t="e">
        <f t="shared" si="31"/>
        <v>#DIV/0!</v>
      </c>
      <c r="M432" s="176"/>
      <c r="N432" s="182"/>
      <c r="O432" s="176"/>
      <c r="P432" s="183"/>
      <c r="T432" s="85">
        <v>38417</v>
      </c>
      <c r="U432" s="84">
        <v>9.2</v>
      </c>
      <c r="V432" t="s">
        <v>197</v>
      </c>
    </row>
    <row r="433" spans="1:16" ht="12.75">
      <c r="A433" s="54" t="s">
        <v>130</v>
      </c>
      <c r="B433" s="31">
        <v>2005</v>
      </c>
      <c r="C433" s="25" t="s">
        <v>27</v>
      </c>
      <c r="D433" s="26">
        <v>38353</v>
      </c>
      <c r="E433" s="25" t="s">
        <v>154</v>
      </c>
      <c r="F433" s="25" t="s">
        <v>31</v>
      </c>
      <c r="G433" s="29">
        <v>6.9</v>
      </c>
      <c r="H433" s="30">
        <v>4</v>
      </c>
      <c r="I433" s="7" t="s">
        <v>21</v>
      </c>
      <c r="J433" s="30">
        <v>3</v>
      </c>
      <c r="K433" s="32">
        <v>7.5</v>
      </c>
      <c r="L433" s="67">
        <f t="shared" si="31"/>
        <v>7.242857142857143</v>
      </c>
      <c r="M433" s="25">
        <v>1.5</v>
      </c>
      <c r="N433" s="48">
        <v>7.3</v>
      </c>
      <c r="O433" s="25" t="s">
        <v>155</v>
      </c>
      <c r="P433" s="35"/>
    </row>
    <row r="434" spans="1:16" ht="12.75">
      <c r="A434" s="54" t="s">
        <v>130</v>
      </c>
      <c r="B434" s="31">
        <v>2005</v>
      </c>
      <c r="C434" s="25" t="s">
        <v>27</v>
      </c>
      <c r="D434" s="26">
        <v>38353</v>
      </c>
      <c r="E434" s="25" t="s">
        <v>154</v>
      </c>
      <c r="F434" s="25" t="s">
        <v>31</v>
      </c>
      <c r="G434" s="178">
        <v>6.9</v>
      </c>
      <c r="H434" s="179">
        <v>5</v>
      </c>
      <c r="I434" s="6" t="s">
        <v>21</v>
      </c>
      <c r="J434" s="179">
        <v>3</v>
      </c>
      <c r="K434" s="180">
        <v>7.5</v>
      </c>
      <c r="L434" s="181">
        <f t="shared" si="31"/>
        <v>7.275</v>
      </c>
      <c r="M434" s="176">
        <v>1.5</v>
      </c>
      <c r="N434" s="52">
        <f>SUM(L433:L434)/2</f>
        <v>7.258928571428571</v>
      </c>
      <c r="O434" s="25" t="s">
        <v>155</v>
      </c>
      <c r="P434" s="183"/>
    </row>
    <row r="435" spans="1:16" ht="12.75">
      <c r="A435" s="175"/>
      <c r="B435" s="31"/>
      <c r="C435" s="176"/>
      <c r="D435" s="177"/>
      <c r="E435" s="176"/>
      <c r="F435" s="176"/>
      <c r="G435" s="178"/>
      <c r="H435" s="179"/>
      <c r="I435" s="7" t="s">
        <v>21</v>
      </c>
      <c r="J435" s="30"/>
      <c r="K435" s="32"/>
      <c r="L435" s="67" t="e">
        <f aca="true" t="shared" si="32" ref="L435:L449">SUM(G435)+H435/(H435+J435)*(K435-G435)</f>
        <v>#DIV/0!</v>
      </c>
      <c r="M435" s="176"/>
      <c r="N435" s="182"/>
      <c r="O435" s="176"/>
      <c r="P435" s="183"/>
    </row>
    <row r="436" spans="1:16" ht="12.75">
      <c r="A436" s="54" t="s">
        <v>130</v>
      </c>
      <c r="B436" s="31">
        <v>2005</v>
      </c>
      <c r="C436" s="25" t="s">
        <v>27</v>
      </c>
      <c r="D436" s="26">
        <v>38355</v>
      </c>
      <c r="E436" s="25" t="s">
        <v>156</v>
      </c>
      <c r="F436" s="25" t="s">
        <v>31</v>
      </c>
      <c r="G436" s="178">
        <v>6.9</v>
      </c>
      <c r="H436" s="179">
        <v>4</v>
      </c>
      <c r="I436" s="6" t="s">
        <v>21</v>
      </c>
      <c r="J436" s="179">
        <v>3.5</v>
      </c>
      <c r="K436" s="180">
        <v>7.5</v>
      </c>
      <c r="L436" s="181">
        <f t="shared" si="32"/>
        <v>7.22</v>
      </c>
      <c r="M436" s="176">
        <v>1.5</v>
      </c>
      <c r="N436" s="48">
        <v>7.2</v>
      </c>
      <c r="O436" s="25" t="s">
        <v>155</v>
      </c>
      <c r="P436" s="183"/>
    </row>
    <row r="437" spans="1:16" ht="12.75">
      <c r="A437" s="54" t="s">
        <v>130</v>
      </c>
      <c r="B437" s="31">
        <v>2005</v>
      </c>
      <c r="C437" s="25" t="s">
        <v>27</v>
      </c>
      <c r="D437" s="26">
        <v>38355</v>
      </c>
      <c r="E437" s="25" t="s">
        <v>156</v>
      </c>
      <c r="F437" s="25" t="s">
        <v>31</v>
      </c>
      <c r="G437" s="178">
        <v>6.9</v>
      </c>
      <c r="H437" s="179">
        <v>5</v>
      </c>
      <c r="I437" s="6" t="s">
        <v>21</v>
      </c>
      <c r="J437" s="179">
        <v>4</v>
      </c>
      <c r="K437" s="180">
        <v>7.5</v>
      </c>
      <c r="L437" s="67">
        <f t="shared" si="32"/>
        <v>7.233333333333333</v>
      </c>
      <c r="M437" s="176">
        <v>1.5</v>
      </c>
      <c r="N437" s="52"/>
      <c r="O437" s="25" t="s">
        <v>155</v>
      </c>
      <c r="P437" s="183"/>
    </row>
    <row r="438" spans="1:16" ht="12.75">
      <c r="A438" s="54" t="s">
        <v>130</v>
      </c>
      <c r="B438" s="31">
        <v>2005</v>
      </c>
      <c r="C438" s="25" t="s">
        <v>27</v>
      </c>
      <c r="D438" s="26">
        <v>38355</v>
      </c>
      <c r="E438" s="25" t="s">
        <v>156</v>
      </c>
      <c r="F438" s="25" t="s">
        <v>31</v>
      </c>
      <c r="G438" s="178">
        <v>6.9</v>
      </c>
      <c r="H438" s="179">
        <v>5</v>
      </c>
      <c r="I438" s="6" t="s">
        <v>21</v>
      </c>
      <c r="J438" s="179">
        <v>3</v>
      </c>
      <c r="K438" s="180">
        <v>7.5</v>
      </c>
      <c r="L438" s="67">
        <f t="shared" si="32"/>
        <v>7.275</v>
      </c>
      <c r="M438" s="176">
        <v>1.5</v>
      </c>
      <c r="N438" s="52">
        <f>SUM(L436:L438)/3</f>
        <v>7.2427777777777775</v>
      </c>
      <c r="O438" s="25" t="s">
        <v>155</v>
      </c>
      <c r="P438" s="183"/>
    </row>
    <row r="439" spans="1:16" ht="12.75">
      <c r="A439" s="175"/>
      <c r="B439" s="31"/>
      <c r="C439" s="176"/>
      <c r="D439" s="177"/>
      <c r="E439" s="176"/>
      <c r="F439" s="176"/>
      <c r="G439" s="178"/>
      <c r="H439" s="179"/>
      <c r="I439" s="7" t="s">
        <v>21</v>
      </c>
      <c r="J439" s="30"/>
      <c r="K439" s="32"/>
      <c r="L439" s="67" t="e">
        <f t="shared" si="32"/>
        <v>#DIV/0!</v>
      </c>
      <c r="M439" s="176"/>
      <c r="N439" s="182"/>
      <c r="O439" s="176"/>
      <c r="P439" s="183"/>
    </row>
    <row r="440" spans="1:16" ht="12.75">
      <c r="A440" s="54" t="s">
        <v>130</v>
      </c>
      <c r="B440" s="31">
        <v>2005</v>
      </c>
      <c r="C440" s="25" t="s">
        <v>27</v>
      </c>
      <c r="D440" s="26">
        <v>38358</v>
      </c>
      <c r="E440" s="25" t="s">
        <v>158</v>
      </c>
      <c r="F440" s="25" t="s">
        <v>31</v>
      </c>
      <c r="G440" s="178">
        <v>6.9</v>
      </c>
      <c r="H440" s="179">
        <v>5</v>
      </c>
      <c r="I440" s="6" t="s">
        <v>21</v>
      </c>
      <c r="J440" s="179">
        <v>1.5</v>
      </c>
      <c r="K440" s="180">
        <v>7.5</v>
      </c>
      <c r="L440" s="67">
        <f t="shared" si="32"/>
        <v>7.361538461538462</v>
      </c>
      <c r="M440" s="176">
        <v>1.5</v>
      </c>
      <c r="N440" s="48">
        <v>7.4</v>
      </c>
      <c r="O440" s="25">
        <v>1.4</v>
      </c>
      <c r="P440" s="183"/>
    </row>
    <row r="441" spans="1:16" ht="12.75">
      <c r="A441" s="54" t="s">
        <v>130</v>
      </c>
      <c r="B441" s="31">
        <v>2005</v>
      </c>
      <c r="C441" s="25" t="s">
        <v>27</v>
      </c>
      <c r="D441" s="26">
        <v>38358</v>
      </c>
      <c r="E441" s="25" t="s">
        <v>158</v>
      </c>
      <c r="F441" s="25" t="s">
        <v>31</v>
      </c>
      <c r="G441" s="178">
        <v>6.9</v>
      </c>
      <c r="H441" s="179">
        <v>5</v>
      </c>
      <c r="I441" s="6" t="s">
        <v>21</v>
      </c>
      <c r="J441" s="179">
        <v>2</v>
      </c>
      <c r="K441" s="180">
        <v>7.5</v>
      </c>
      <c r="L441" s="67">
        <f t="shared" si="32"/>
        <v>7.328571428571428</v>
      </c>
      <c r="M441" s="176">
        <v>1.5</v>
      </c>
      <c r="N441" s="52">
        <f>SUM(L440:L441)/2</f>
        <v>7.345054945054946</v>
      </c>
      <c r="O441" s="176">
        <v>1.4</v>
      </c>
      <c r="P441" s="183"/>
    </row>
    <row r="442" spans="1:16" ht="12.75">
      <c r="A442" s="175"/>
      <c r="B442" s="31"/>
      <c r="C442" s="176"/>
      <c r="D442" s="177"/>
      <c r="E442" s="176"/>
      <c r="F442" s="176"/>
      <c r="G442" s="178"/>
      <c r="H442" s="179"/>
      <c r="I442" s="7" t="s">
        <v>21</v>
      </c>
      <c r="J442" s="30"/>
      <c r="K442" s="32"/>
      <c r="L442" s="67" t="e">
        <f t="shared" si="32"/>
        <v>#DIV/0!</v>
      </c>
      <c r="M442" s="176"/>
      <c r="N442" s="182"/>
      <c r="O442" s="176"/>
      <c r="P442" s="183"/>
    </row>
    <row r="443" spans="1:16" ht="12.75">
      <c r="A443" s="54" t="s">
        <v>130</v>
      </c>
      <c r="B443" s="31">
        <v>2005</v>
      </c>
      <c r="C443" s="25" t="s">
        <v>27</v>
      </c>
      <c r="D443" s="26">
        <v>38363</v>
      </c>
      <c r="E443" s="25" t="s">
        <v>160</v>
      </c>
      <c r="F443" s="25" t="s">
        <v>31</v>
      </c>
      <c r="G443" s="178">
        <v>6.9</v>
      </c>
      <c r="H443" s="179">
        <v>5</v>
      </c>
      <c r="I443" s="6" t="s">
        <v>21</v>
      </c>
      <c r="J443" s="179">
        <v>1.5</v>
      </c>
      <c r="K443" s="180">
        <v>7.5</v>
      </c>
      <c r="L443" s="67">
        <f t="shared" si="32"/>
        <v>7.361538461538462</v>
      </c>
      <c r="M443" s="176">
        <v>1.5</v>
      </c>
      <c r="N443" s="48">
        <v>7.4</v>
      </c>
      <c r="O443" s="25">
        <v>1.1</v>
      </c>
      <c r="P443" s="183"/>
    </row>
    <row r="444" spans="1:16" ht="12.75">
      <c r="A444" s="54" t="s">
        <v>130</v>
      </c>
      <c r="B444" s="31">
        <v>2005</v>
      </c>
      <c r="C444" s="25" t="s">
        <v>27</v>
      </c>
      <c r="D444" s="26">
        <v>38363</v>
      </c>
      <c r="E444" s="25" t="s">
        <v>160</v>
      </c>
      <c r="F444" s="25" t="s">
        <v>31</v>
      </c>
      <c r="G444" s="178">
        <v>6.9</v>
      </c>
      <c r="H444" s="179">
        <v>5</v>
      </c>
      <c r="I444" s="6" t="s">
        <v>21</v>
      </c>
      <c r="J444" s="179">
        <v>1</v>
      </c>
      <c r="K444" s="180">
        <v>7.5</v>
      </c>
      <c r="L444" s="67">
        <f t="shared" si="32"/>
        <v>7.4</v>
      </c>
      <c r="M444" s="176">
        <v>1.5</v>
      </c>
      <c r="N444" s="52"/>
      <c r="O444" s="176">
        <v>1.1</v>
      </c>
      <c r="P444" s="183"/>
    </row>
    <row r="445" spans="1:16" ht="12.75">
      <c r="A445" s="54" t="s">
        <v>130</v>
      </c>
      <c r="B445" s="31">
        <v>2005</v>
      </c>
      <c r="C445" s="25" t="s">
        <v>27</v>
      </c>
      <c r="D445" s="26">
        <v>38363</v>
      </c>
      <c r="E445" s="25" t="s">
        <v>160</v>
      </c>
      <c r="F445" s="25" t="s">
        <v>31</v>
      </c>
      <c r="G445" s="178">
        <v>6.9</v>
      </c>
      <c r="H445" s="179">
        <v>4</v>
      </c>
      <c r="I445" s="6" t="s">
        <v>21</v>
      </c>
      <c r="J445" s="179">
        <v>0.5</v>
      </c>
      <c r="K445" s="180">
        <v>7.5</v>
      </c>
      <c r="L445" s="67">
        <f t="shared" si="32"/>
        <v>7.433333333333334</v>
      </c>
      <c r="M445" s="176">
        <v>1.5</v>
      </c>
      <c r="N445" s="52">
        <f>SUM(L443:L445)/3</f>
        <v>7.398290598290598</v>
      </c>
      <c r="O445" s="25">
        <v>1.1</v>
      </c>
      <c r="P445" s="35"/>
    </row>
    <row r="446" spans="1:16" ht="12.75">
      <c r="A446" s="175"/>
      <c r="B446" s="31"/>
      <c r="C446" s="192"/>
      <c r="D446" s="193"/>
      <c r="E446" s="192"/>
      <c r="F446" s="197"/>
      <c r="G446" s="196"/>
      <c r="H446" s="194"/>
      <c r="I446" s="195" t="s">
        <v>21</v>
      </c>
      <c r="J446" s="194"/>
      <c r="K446" s="32"/>
      <c r="L446" s="67" t="e">
        <f t="shared" si="32"/>
        <v>#DIV/0!</v>
      </c>
      <c r="M446" s="174"/>
      <c r="N446" s="182"/>
      <c r="O446" s="176"/>
      <c r="P446" s="183"/>
    </row>
    <row r="447" spans="1:16" ht="12.75">
      <c r="A447" s="54" t="s">
        <v>130</v>
      </c>
      <c r="B447" s="31">
        <v>2005</v>
      </c>
      <c r="C447" s="25" t="s">
        <v>27</v>
      </c>
      <c r="D447" s="26">
        <v>38381</v>
      </c>
      <c r="E447" s="25" t="s">
        <v>166</v>
      </c>
      <c r="F447" s="25" t="s">
        <v>31</v>
      </c>
      <c r="G447" s="178">
        <v>7.4</v>
      </c>
      <c r="H447" s="179">
        <v>6</v>
      </c>
      <c r="I447" s="6" t="s">
        <v>21</v>
      </c>
      <c r="J447" s="179">
        <v>1.5</v>
      </c>
      <c r="K447" s="180">
        <v>7.9</v>
      </c>
      <c r="L447" s="67">
        <f t="shared" si="32"/>
        <v>7.800000000000001</v>
      </c>
      <c r="M447" s="176">
        <v>2</v>
      </c>
      <c r="N447" s="48">
        <v>7.8</v>
      </c>
      <c r="O447" s="25">
        <v>1.6</v>
      </c>
      <c r="P447" s="35"/>
    </row>
    <row r="448" spans="1:16" ht="12.75">
      <c r="A448" s="54" t="s">
        <v>130</v>
      </c>
      <c r="B448" s="31">
        <v>2005</v>
      </c>
      <c r="C448" s="25" t="s">
        <v>27</v>
      </c>
      <c r="D448" s="26">
        <v>38381</v>
      </c>
      <c r="E448" s="25" t="s">
        <v>166</v>
      </c>
      <c r="F448" s="197" t="s">
        <v>31</v>
      </c>
      <c r="G448" s="196">
        <v>7.4</v>
      </c>
      <c r="H448" s="194">
        <v>6</v>
      </c>
      <c r="I448" s="195" t="s">
        <v>21</v>
      </c>
      <c r="J448" s="194">
        <v>1</v>
      </c>
      <c r="K448" s="32">
        <v>7.9</v>
      </c>
      <c r="L448" s="67">
        <f t="shared" si="32"/>
        <v>7.828571428571429</v>
      </c>
      <c r="M448" s="198">
        <v>2</v>
      </c>
      <c r="N448" s="182"/>
      <c r="O448" s="25">
        <v>1.6</v>
      </c>
      <c r="P448" s="183"/>
    </row>
    <row r="449" spans="1:16" ht="12.75">
      <c r="A449" s="54" t="s">
        <v>130</v>
      </c>
      <c r="B449" s="31">
        <v>2005</v>
      </c>
      <c r="C449" s="25" t="s">
        <v>27</v>
      </c>
      <c r="D449" s="26">
        <v>38381</v>
      </c>
      <c r="E449" s="25" t="s">
        <v>166</v>
      </c>
      <c r="F449" s="200" t="s">
        <v>31</v>
      </c>
      <c r="G449" s="196">
        <v>7.3</v>
      </c>
      <c r="H449" s="194">
        <v>5</v>
      </c>
      <c r="I449" s="195" t="s">
        <v>21</v>
      </c>
      <c r="J449" s="194">
        <v>1</v>
      </c>
      <c r="K449" s="32">
        <v>7.9</v>
      </c>
      <c r="L449" s="67">
        <f t="shared" si="32"/>
        <v>7.800000000000001</v>
      </c>
      <c r="M449" s="198">
        <v>2</v>
      </c>
      <c r="N449" s="52">
        <f>SUM(L447:L449)/3</f>
        <v>7.80952380952381</v>
      </c>
      <c r="O449" s="25">
        <v>1.6</v>
      </c>
      <c r="P449" s="183"/>
    </row>
    <row r="450" spans="1:16" ht="12.75">
      <c r="A450" s="54"/>
      <c r="B450" s="31"/>
      <c r="C450" s="25"/>
      <c r="D450" s="26"/>
      <c r="E450" s="25"/>
      <c r="F450" s="200"/>
      <c r="G450" s="196"/>
      <c r="H450" s="194"/>
      <c r="I450" s="195" t="s">
        <v>21</v>
      </c>
      <c r="J450" s="194"/>
      <c r="K450" s="32"/>
      <c r="L450" s="67" t="e">
        <f aca="true" t="shared" si="33" ref="L450:L461">SUM(G450)+H450/(H450+J450)*(K450-G450)</f>
        <v>#DIV/0!</v>
      </c>
      <c r="M450" s="198"/>
      <c r="N450" s="52"/>
      <c r="O450" s="25"/>
      <c r="P450" s="183"/>
    </row>
    <row r="451" spans="1:16" ht="12.75">
      <c r="A451" s="54" t="s">
        <v>130</v>
      </c>
      <c r="B451" s="31">
        <v>2005</v>
      </c>
      <c r="C451" s="25" t="s">
        <v>27</v>
      </c>
      <c r="D451" s="26">
        <v>38384</v>
      </c>
      <c r="E451" s="25" t="s">
        <v>168</v>
      </c>
      <c r="F451" s="197" t="s">
        <v>31</v>
      </c>
      <c r="G451" s="196">
        <v>7.9</v>
      </c>
      <c r="H451" s="194">
        <v>1.5</v>
      </c>
      <c r="I451" s="195" t="s">
        <v>21</v>
      </c>
      <c r="J451" s="194">
        <v>4</v>
      </c>
      <c r="K451" s="32">
        <v>8.3</v>
      </c>
      <c r="L451" s="67">
        <f t="shared" si="33"/>
        <v>8.00909090909091</v>
      </c>
      <c r="M451" s="198">
        <v>2</v>
      </c>
      <c r="N451" s="201">
        <v>8</v>
      </c>
      <c r="O451" s="25">
        <v>1.2</v>
      </c>
      <c r="P451" s="183"/>
    </row>
    <row r="452" spans="1:16" ht="12.75">
      <c r="A452" s="54"/>
      <c r="B452" s="31"/>
      <c r="C452" s="25"/>
      <c r="D452" s="26"/>
      <c r="E452" s="25"/>
      <c r="F452" s="200"/>
      <c r="G452" s="196"/>
      <c r="H452" s="194"/>
      <c r="I452" s="195" t="s">
        <v>21</v>
      </c>
      <c r="J452" s="194"/>
      <c r="K452" s="32"/>
      <c r="L452" s="67" t="e">
        <f t="shared" si="33"/>
        <v>#DIV/0!</v>
      </c>
      <c r="M452" s="198"/>
      <c r="N452" s="52"/>
      <c r="O452" s="25"/>
      <c r="P452" s="183"/>
    </row>
    <row r="453" spans="1:16" ht="12.75">
      <c r="A453" s="54" t="s">
        <v>130</v>
      </c>
      <c r="B453" s="31">
        <v>2005</v>
      </c>
      <c r="C453" s="25" t="s">
        <v>27</v>
      </c>
      <c r="D453" s="26">
        <v>38393</v>
      </c>
      <c r="E453" s="25" t="s">
        <v>62</v>
      </c>
      <c r="F453" s="197" t="s">
        <v>31</v>
      </c>
      <c r="G453" s="196">
        <v>7.9</v>
      </c>
      <c r="H453" s="194">
        <v>4.5</v>
      </c>
      <c r="I453" s="195" t="s">
        <v>21</v>
      </c>
      <c r="J453" s="194">
        <v>4</v>
      </c>
      <c r="K453" s="32">
        <v>8.6</v>
      </c>
      <c r="L453" s="67">
        <f t="shared" si="33"/>
        <v>8.270588235294118</v>
      </c>
      <c r="M453" s="198">
        <v>1.5</v>
      </c>
      <c r="N453" s="201">
        <v>8.3</v>
      </c>
      <c r="O453" s="25">
        <v>1.7</v>
      </c>
      <c r="P453" s="183"/>
    </row>
    <row r="454" spans="1:16" ht="12.75">
      <c r="A454" s="54" t="s">
        <v>130</v>
      </c>
      <c r="B454" s="31">
        <v>2005</v>
      </c>
      <c r="C454" s="25" t="s">
        <v>27</v>
      </c>
      <c r="D454" s="26">
        <v>38393</v>
      </c>
      <c r="E454" s="25" t="s">
        <v>62</v>
      </c>
      <c r="F454" s="197" t="s">
        <v>31</v>
      </c>
      <c r="G454" s="196">
        <v>8.3</v>
      </c>
      <c r="H454" s="194">
        <v>0.8</v>
      </c>
      <c r="I454" s="195" t="s">
        <v>21</v>
      </c>
      <c r="J454" s="194">
        <v>4</v>
      </c>
      <c r="K454" s="32">
        <v>8.6</v>
      </c>
      <c r="L454" s="67">
        <f t="shared" si="33"/>
        <v>8.350000000000001</v>
      </c>
      <c r="M454" s="198">
        <v>1.5</v>
      </c>
      <c r="N454" s="52">
        <f>SUM(L453:L454)/2</f>
        <v>8.31029411764706</v>
      </c>
      <c r="O454" s="25">
        <v>1.7</v>
      </c>
      <c r="P454" s="183"/>
    </row>
    <row r="455" spans="1:16" ht="12.75">
      <c r="A455" s="54"/>
      <c r="B455" s="31"/>
      <c r="C455" s="25"/>
      <c r="D455" s="26"/>
      <c r="E455" s="25"/>
      <c r="F455" s="200"/>
      <c r="G455" s="196"/>
      <c r="H455" s="194"/>
      <c r="I455" s="195" t="s">
        <v>21</v>
      </c>
      <c r="J455" s="194"/>
      <c r="K455" s="32"/>
      <c r="L455" s="67" t="e">
        <f t="shared" si="33"/>
        <v>#DIV/0!</v>
      </c>
      <c r="M455" s="198"/>
      <c r="N455" s="52"/>
      <c r="O455" s="25"/>
      <c r="P455" s="183"/>
    </row>
    <row r="456" spans="1:16" ht="12.75">
      <c r="A456" s="54" t="s">
        <v>130</v>
      </c>
      <c r="B456" s="31">
        <v>2005</v>
      </c>
      <c r="C456" s="25" t="s">
        <v>27</v>
      </c>
      <c r="D456" s="26">
        <v>38397</v>
      </c>
      <c r="E456" s="25" t="s">
        <v>172</v>
      </c>
      <c r="F456" s="197" t="s">
        <v>31</v>
      </c>
      <c r="G456" s="196">
        <v>8.3</v>
      </c>
      <c r="H456" s="194">
        <v>4</v>
      </c>
      <c r="I456" s="195" t="s">
        <v>21</v>
      </c>
      <c r="J456" s="194">
        <v>3</v>
      </c>
      <c r="K456" s="32">
        <v>8.6</v>
      </c>
      <c r="L456" s="67">
        <f t="shared" si="33"/>
        <v>8.471428571428572</v>
      </c>
      <c r="M456" s="198">
        <v>1.5</v>
      </c>
      <c r="N456" s="48">
        <v>8.5</v>
      </c>
      <c r="O456" s="25">
        <v>1.5</v>
      </c>
      <c r="P456" s="183"/>
    </row>
    <row r="457" spans="1:16" ht="12.75">
      <c r="A457" s="54"/>
      <c r="B457" s="31"/>
      <c r="C457" s="25"/>
      <c r="D457" s="26"/>
      <c r="E457" s="25"/>
      <c r="F457" s="200"/>
      <c r="G457" s="196"/>
      <c r="H457" s="194"/>
      <c r="I457" s="195" t="s">
        <v>21</v>
      </c>
      <c r="J457" s="194"/>
      <c r="K457" s="32"/>
      <c r="L457" s="67" t="e">
        <f t="shared" si="33"/>
        <v>#DIV/0!</v>
      </c>
      <c r="M457" s="198"/>
      <c r="N457" s="52"/>
      <c r="O457" s="25"/>
      <c r="P457" s="183"/>
    </row>
    <row r="458" spans="1:16" ht="12.75">
      <c r="A458" s="54" t="s">
        <v>130</v>
      </c>
      <c r="B458" s="31">
        <v>2005</v>
      </c>
      <c r="C458" s="25" t="s">
        <v>27</v>
      </c>
      <c r="D458" s="26">
        <v>38409</v>
      </c>
      <c r="E458" s="25" t="s">
        <v>86</v>
      </c>
      <c r="F458" s="197" t="s">
        <v>31</v>
      </c>
      <c r="G458" s="196">
        <v>8.6</v>
      </c>
      <c r="H458" s="194">
        <v>2</v>
      </c>
      <c r="I458" s="195" t="s">
        <v>21</v>
      </c>
      <c r="J458" s="194">
        <v>1</v>
      </c>
      <c r="K458" s="32">
        <v>8.9</v>
      </c>
      <c r="L458" s="67">
        <f t="shared" si="33"/>
        <v>8.8</v>
      </c>
      <c r="M458" s="198">
        <v>2</v>
      </c>
      <c r="N458" s="48">
        <v>8.8</v>
      </c>
      <c r="O458" s="25">
        <v>1.4</v>
      </c>
      <c r="P458" s="183" t="s">
        <v>178</v>
      </c>
    </row>
    <row r="459" spans="1:16" ht="12.75">
      <c r="A459" s="54"/>
      <c r="B459" s="31"/>
      <c r="C459" s="25"/>
      <c r="D459" s="26"/>
      <c r="E459" s="25"/>
      <c r="F459" s="200"/>
      <c r="G459" s="196"/>
      <c r="H459" s="194"/>
      <c r="I459" s="195" t="s">
        <v>21</v>
      </c>
      <c r="J459" s="194"/>
      <c r="K459" s="32"/>
      <c r="L459" s="67" t="e">
        <f t="shared" si="33"/>
        <v>#DIV/0!</v>
      </c>
      <c r="M459" s="198"/>
      <c r="N459" s="52"/>
      <c r="O459" s="25"/>
      <c r="P459" s="183"/>
    </row>
    <row r="460" spans="1:16" ht="12.75">
      <c r="A460" s="54" t="s">
        <v>130</v>
      </c>
      <c r="B460" s="31">
        <v>2005</v>
      </c>
      <c r="C460" s="25" t="s">
        <v>27</v>
      </c>
      <c r="D460" s="26">
        <v>38417</v>
      </c>
      <c r="E460" s="25" t="s">
        <v>182</v>
      </c>
      <c r="F460" s="197" t="s">
        <v>31</v>
      </c>
      <c r="G460" s="196">
        <v>8.9</v>
      </c>
      <c r="H460" s="194">
        <v>3</v>
      </c>
      <c r="I460" s="195" t="s">
        <v>21</v>
      </c>
      <c r="J460" s="194">
        <v>1</v>
      </c>
      <c r="K460" s="32">
        <v>9.3</v>
      </c>
      <c r="L460" s="67">
        <f t="shared" si="33"/>
        <v>9.200000000000001</v>
      </c>
      <c r="M460" s="198">
        <v>2</v>
      </c>
      <c r="N460" s="48">
        <v>9.2</v>
      </c>
      <c r="O460" s="25">
        <v>1.4</v>
      </c>
      <c r="P460" s="183" t="s">
        <v>178</v>
      </c>
    </row>
    <row r="461" spans="1:16" ht="12.75">
      <c r="A461" s="54"/>
      <c r="B461" s="31"/>
      <c r="C461" s="25"/>
      <c r="D461" s="26"/>
      <c r="E461" s="25"/>
      <c r="F461" s="200"/>
      <c r="G461" s="196"/>
      <c r="H461" s="194"/>
      <c r="I461" s="195" t="s">
        <v>21</v>
      </c>
      <c r="J461" s="194"/>
      <c r="K461" s="32"/>
      <c r="L461" s="67" t="e">
        <f t="shared" si="33"/>
        <v>#DIV/0!</v>
      </c>
      <c r="M461" s="198"/>
      <c r="N461" s="52"/>
      <c r="O461" s="25"/>
      <c r="P461" s="183"/>
    </row>
    <row r="462" spans="1:16" ht="12.75">
      <c r="A462" s="54" t="s">
        <v>130</v>
      </c>
      <c r="B462" s="31">
        <v>2005</v>
      </c>
      <c r="C462" s="25" t="s">
        <v>188</v>
      </c>
      <c r="D462" s="26">
        <v>38435</v>
      </c>
      <c r="E462" s="25" t="s">
        <v>194</v>
      </c>
      <c r="F462" s="197" t="s">
        <v>31</v>
      </c>
      <c r="G462" s="221" t="s">
        <v>195</v>
      </c>
      <c r="H462" s="194"/>
      <c r="I462" s="195" t="s">
        <v>21</v>
      </c>
      <c r="J462" s="194"/>
      <c r="K462" s="32"/>
      <c r="L462" s="67" t="s">
        <v>195</v>
      </c>
      <c r="M462" s="198"/>
      <c r="N462" s="48" t="s">
        <v>195</v>
      </c>
      <c r="O462" s="25">
        <v>1.5</v>
      </c>
      <c r="P462" s="183"/>
    </row>
    <row r="463" spans="1:16" ht="12.75">
      <c r="A463" s="54"/>
      <c r="B463" s="31"/>
      <c r="C463" s="25"/>
      <c r="D463" s="26"/>
      <c r="E463" s="25"/>
      <c r="F463" s="200"/>
      <c r="G463" s="196"/>
      <c r="H463" s="194"/>
      <c r="I463" s="195" t="s">
        <v>21</v>
      </c>
      <c r="J463" s="194"/>
      <c r="K463" s="32"/>
      <c r="L463" s="67" t="e">
        <f>SUM(G463)+H463/(H463+J463)*(K463-G463)</f>
        <v>#DIV/0!</v>
      </c>
      <c r="M463" s="198"/>
      <c r="N463" s="52"/>
      <c r="O463" s="25"/>
      <c r="P463" s="183"/>
    </row>
    <row r="464" spans="1:16" ht="12.75">
      <c r="A464" s="54"/>
      <c r="B464" s="31"/>
      <c r="C464" s="25"/>
      <c r="D464" s="26"/>
      <c r="E464" s="25"/>
      <c r="F464" s="200"/>
      <c r="G464" s="196"/>
      <c r="H464" s="194"/>
      <c r="I464" s="195"/>
      <c r="J464" s="194"/>
      <c r="K464" s="32"/>
      <c r="L464" s="67"/>
      <c r="M464" s="198"/>
      <c r="N464" s="52"/>
      <c r="O464" s="25"/>
      <c r="P464" s="183"/>
    </row>
    <row r="465" spans="1:16" ht="12.75">
      <c r="A465" s="54"/>
      <c r="B465" s="31"/>
      <c r="C465" s="25"/>
      <c r="D465" s="26"/>
      <c r="E465" s="25"/>
      <c r="F465" s="200"/>
      <c r="G465" s="196"/>
      <c r="H465" s="194"/>
      <c r="I465" s="195"/>
      <c r="J465" s="194"/>
      <c r="K465" s="32"/>
      <c r="L465" s="67"/>
      <c r="M465" s="198"/>
      <c r="N465" s="52"/>
      <c r="O465" s="25"/>
      <c r="P465" s="183"/>
    </row>
    <row r="466" spans="1:16" ht="15.75">
      <c r="A466" s="259"/>
      <c r="B466" s="291"/>
      <c r="C466" s="25"/>
      <c r="D466" s="26"/>
      <c r="E466" s="25"/>
      <c r="F466" s="200"/>
      <c r="G466" s="196"/>
      <c r="H466" s="194"/>
      <c r="I466" s="195"/>
      <c r="J466" s="194"/>
      <c r="K466" s="32"/>
      <c r="L466" s="67"/>
      <c r="M466" s="198"/>
      <c r="N466" s="52"/>
      <c r="O466" s="25"/>
      <c r="P466" s="183"/>
    </row>
    <row r="467" spans="1:16" ht="12.75">
      <c r="A467" s="54"/>
      <c r="B467" s="31"/>
      <c r="C467" s="25"/>
      <c r="D467" s="26"/>
      <c r="E467" s="25"/>
      <c r="F467" s="200"/>
      <c r="G467" s="196"/>
      <c r="H467" s="194"/>
      <c r="I467" s="195"/>
      <c r="J467" s="194"/>
      <c r="K467" s="32"/>
      <c r="L467" s="67"/>
      <c r="M467" s="198"/>
      <c r="N467" s="52"/>
      <c r="O467" s="25"/>
      <c r="P467" s="183"/>
    </row>
    <row r="468" spans="1:16" ht="12.75">
      <c r="A468" s="54" t="s">
        <v>130</v>
      </c>
      <c r="B468" s="31">
        <v>2006</v>
      </c>
      <c r="C468" s="25" t="s">
        <v>27</v>
      </c>
      <c r="D468" s="26">
        <v>39081</v>
      </c>
      <c r="E468" s="25" t="s">
        <v>226</v>
      </c>
      <c r="F468" s="197" t="s">
        <v>224</v>
      </c>
      <c r="G468" s="196">
        <v>7.4</v>
      </c>
      <c r="H468" s="194">
        <v>5</v>
      </c>
      <c r="I468" s="195" t="s">
        <v>21</v>
      </c>
      <c r="J468" s="194">
        <v>2.5</v>
      </c>
      <c r="K468" s="32">
        <v>7.9</v>
      </c>
      <c r="L468" s="67">
        <f aca="true" t="shared" si="34" ref="L468:L475">SUM(G468)+H468/(H468+J468)*(K468-G468)</f>
        <v>7.733333333333333</v>
      </c>
      <c r="M468" s="198">
        <v>2</v>
      </c>
      <c r="N468" s="48">
        <v>7.7</v>
      </c>
      <c r="O468" s="25" t="s">
        <v>137</v>
      </c>
      <c r="P468" s="183"/>
    </row>
    <row r="469" spans="1:16" ht="12.75">
      <c r="A469" s="54"/>
      <c r="B469" s="31"/>
      <c r="C469" s="25"/>
      <c r="D469" s="26"/>
      <c r="E469" s="25"/>
      <c r="F469" s="200"/>
      <c r="G469" s="196"/>
      <c r="H469" s="194"/>
      <c r="I469" s="195" t="s">
        <v>21</v>
      </c>
      <c r="J469" s="194"/>
      <c r="K469" s="32"/>
      <c r="L469" s="67" t="e">
        <f t="shared" si="34"/>
        <v>#DIV/0!</v>
      </c>
      <c r="M469" s="198"/>
      <c r="N469" s="52"/>
      <c r="O469" s="25"/>
      <c r="P469" s="183"/>
    </row>
    <row r="470" spans="1:16" ht="12.75">
      <c r="A470" s="54" t="s">
        <v>130</v>
      </c>
      <c r="B470" s="31">
        <v>2006</v>
      </c>
      <c r="C470" s="25" t="s">
        <v>27</v>
      </c>
      <c r="D470" s="26">
        <v>39081</v>
      </c>
      <c r="E470" s="25" t="s">
        <v>226</v>
      </c>
      <c r="F470" s="197" t="s">
        <v>224</v>
      </c>
      <c r="G470" s="196">
        <v>7.4</v>
      </c>
      <c r="H470" s="194">
        <v>3</v>
      </c>
      <c r="I470" s="195" t="s">
        <v>21</v>
      </c>
      <c r="J470" s="194">
        <v>1.5</v>
      </c>
      <c r="K470" s="32">
        <v>7.9</v>
      </c>
      <c r="L470" s="67">
        <f t="shared" si="34"/>
        <v>7.733333333333333</v>
      </c>
      <c r="M470" s="198">
        <v>2</v>
      </c>
      <c r="N470" s="48">
        <v>7.7</v>
      </c>
      <c r="O470" s="25" t="s">
        <v>137</v>
      </c>
      <c r="P470" s="183" t="s">
        <v>225</v>
      </c>
    </row>
    <row r="471" spans="1:16" ht="12.75">
      <c r="A471" s="54"/>
      <c r="B471" s="31"/>
      <c r="C471" s="25"/>
      <c r="D471" s="26"/>
      <c r="E471" s="25"/>
      <c r="F471" s="200"/>
      <c r="G471" s="196"/>
      <c r="H471" s="194"/>
      <c r="I471" s="195" t="s">
        <v>21</v>
      </c>
      <c r="J471" s="194"/>
      <c r="K471" s="32"/>
      <c r="L471" s="67" t="e">
        <f t="shared" si="34"/>
        <v>#DIV/0!</v>
      </c>
      <c r="M471" s="198"/>
      <c r="N471" s="52"/>
      <c r="O471" s="25"/>
      <c r="P471" s="183"/>
    </row>
    <row r="472" spans="1:16" ht="12.75">
      <c r="A472" s="54" t="s">
        <v>130</v>
      </c>
      <c r="B472" s="31">
        <v>2007</v>
      </c>
      <c r="C472" s="25" t="s">
        <v>27</v>
      </c>
      <c r="D472" s="26">
        <v>39088</v>
      </c>
      <c r="E472" s="25" t="s">
        <v>52</v>
      </c>
      <c r="F472" s="197" t="s">
        <v>224</v>
      </c>
      <c r="G472" s="196">
        <v>6</v>
      </c>
      <c r="H472" s="194">
        <v>7</v>
      </c>
      <c r="I472" s="195" t="s">
        <v>21</v>
      </c>
      <c r="J472" s="194">
        <v>3</v>
      </c>
      <c r="K472" s="32">
        <v>7.9</v>
      </c>
      <c r="L472" s="67">
        <f t="shared" si="34"/>
        <v>7.33</v>
      </c>
      <c r="M472" s="198">
        <v>2.5</v>
      </c>
      <c r="N472" s="48">
        <v>7.3</v>
      </c>
      <c r="O472" s="25" t="s">
        <v>230</v>
      </c>
      <c r="P472" s="183"/>
    </row>
    <row r="473" spans="1:16" ht="12.75">
      <c r="A473" s="54" t="s">
        <v>130</v>
      </c>
      <c r="B473" s="31">
        <v>2007</v>
      </c>
      <c r="C473" s="25" t="s">
        <v>27</v>
      </c>
      <c r="D473" s="26">
        <v>39088</v>
      </c>
      <c r="E473" s="25" t="s">
        <v>52</v>
      </c>
      <c r="F473" s="197" t="s">
        <v>224</v>
      </c>
      <c r="G473" s="196">
        <v>6.5</v>
      </c>
      <c r="H473" s="194">
        <v>4</v>
      </c>
      <c r="I473" s="195" t="s">
        <v>21</v>
      </c>
      <c r="J473" s="194">
        <v>3</v>
      </c>
      <c r="K473" s="32">
        <v>7.9</v>
      </c>
      <c r="L473" s="67">
        <f t="shared" si="34"/>
        <v>7.3</v>
      </c>
      <c r="M473" s="198">
        <v>2.5</v>
      </c>
      <c r="N473" s="52">
        <f>SUM(L472:L473)/2</f>
        <v>7.3149999999999995</v>
      </c>
      <c r="O473" s="25" t="s">
        <v>230</v>
      </c>
      <c r="P473" s="183"/>
    </row>
    <row r="474" spans="1:16" ht="12.75">
      <c r="A474" s="54"/>
      <c r="B474" s="31"/>
      <c r="C474" s="25"/>
      <c r="D474" s="26"/>
      <c r="E474" s="25"/>
      <c r="F474" s="200"/>
      <c r="G474" s="196"/>
      <c r="H474" s="194"/>
      <c r="I474" s="195" t="s">
        <v>21</v>
      </c>
      <c r="J474" s="194"/>
      <c r="K474" s="32"/>
      <c r="L474" s="67" t="e">
        <f t="shared" si="34"/>
        <v>#DIV/0!</v>
      </c>
      <c r="M474" s="198"/>
      <c r="N474" s="52"/>
      <c r="O474" s="25"/>
      <c r="P474" s="183"/>
    </row>
    <row r="475" spans="1:16" ht="12.75">
      <c r="A475" s="54" t="s">
        <v>130</v>
      </c>
      <c r="B475" s="31">
        <v>2007</v>
      </c>
      <c r="C475" s="25" t="s">
        <v>27</v>
      </c>
      <c r="D475" s="26">
        <v>39088</v>
      </c>
      <c r="E475" s="25" t="s">
        <v>231</v>
      </c>
      <c r="F475" s="197" t="s">
        <v>224</v>
      </c>
      <c r="G475" s="196">
        <v>6</v>
      </c>
      <c r="H475" s="194">
        <v>4</v>
      </c>
      <c r="I475" s="195" t="s">
        <v>21</v>
      </c>
      <c r="J475" s="194">
        <v>1.7</v>
      </c>
      <c r="K475" s="32">
        <v>7.9</v>
      </c>
      <c r="L475" s="67">
        <f t="shared" si="34"/>
        <v>7.333333333333334</v>
      </c>
      <c r="M475" s="198">
        <v>2</v>
      </c>
      <c r="N475" s="52"/>
      <c r="O475" s="25" t="s">
        <v>230</v>
      </c>
      <c r="P475" s="183" t="s">
        <v>225</v>
      </c>
    </row>
    <row r="476" spans="1:16" ht="12.75">
      <c r="A476" s="54"/>
      <c r="B476" s="31"/>
      <c r="C476" s="25"/>
      <c r="D476" s="26"/>
      <c r="E476" s="25"/>
      <c r="F476" s="200"/>
      <c r="G476" s="196"/>
      <c r="H476" s="194"/>
      <c r="I476" s="195" t="s">
        <v>21</v>
      </c>
      <c r="J476" s="194"/>
      <c r="K476" s="32"/>
      <c r="L476" s="67" t="e">
        <f aca="true" t="shared" si="35" ref="L476:L483">SUM(G476)+H476/(H476+J476)*(K476-G476)</f>
        <v>#DIV/0!</v>
      </c>
      <c r="M476" s="198"/>
      <c r="N476" s="52"/>
      <c r="O476" s="25"/>
      <c r="P476" s="183"/>
    </row>
    <row r="477" spans="1:16" ht="12.75">
      <c r="A477" s="54" t="s">
        <v>130</v>
      </c>
      <c r="B477" s="31">
        <v>2007</v>
      </c>
      <c r="C477" s="25" t="s">
        <v>27</v>
      </c>
      <c r="D477" s="26">
        <v>39095</v>
      </c>
      <c r="E477" s="25" t="s">
        <v>235</v>
      </c>
      <c r="F477" s="197" t="s">
        <v>224</v>
      </c>
      <c r="G477" s="196">
        <v>7.4</v>
      </c>
      <c r="H477" s="194">
        <v>5</v>
      </c>
      <c r="I477" s="195" t="s">
        <v>21</v>
      </c>
      <c r="J477" s="194">
        <v>2</v>
      </c>
      <c r="K477" s="32">
        <v>7.9</v>
      </c>
      <c r="L477" s="67">
        <f t="shared" si="35"/>
        <v>7.757142857142857</v>
      </c>
      <c r="M477" s="198">
        <v>2</v>
      </c>
      <c r="N477" s="48">
        <v>7.76</v>
      </c>
      <c r="O477" s="25">
        <v>1.2</v>
      </c>
      <c r="P477" s="183"/>
    </row>
    <row r="478" spans="1:16" ht="12.75">
      <c r="A478" s="54"/>
      <c r="B478" s="31"/>
      <c r="C478" s="25"/>
      <c r="D478" s="26"/>
      <c r="E478" s="25"/>
      <c r="F478" s="200"/>
      <c r="G478" s="196"/>
      <c r="H478" s="194"/>
      <c r="I478" s="195" t="s">
        <v>21</v>
      </c>
      <c r="J478" s="194"/>
      <c r="K478" s="32"/>
      <c r="L478" s="67" t="e">
        <f t="shared" si="35"/>
        <v>#DIV/0!</v>
      </c>
      <c r="M478" s="198"/>
      <c r="N478" s="52"/>
      <c r="O478" s="25"/>
      <c r="P478" s="183"/>
    </row>
    <row r="479" spans="1:16" ht="12.75">
      <c r="A479" s="54" t="s">
        <v>130</v>
      </c>
      <c r="B479" s="31">
        <v>2007</v>
      </c>
      <c r="C479" s="25" t="s">
        <v>27</v>
      </c>
      <c r="D479" s="26">
        <v>39109</v>
      </c>
      <c r="E479" s="25" t="s">
        <v>245</v>
      </c>
      <c r="F479" s="197" t="s">
        <v>224</v>
      </c>
      <c r="G479" s="196">
        <v>7.4</v>
      </c>
      <c r="H479" s="194">
        <v>5</v>
      </c>
      <c r="I479" s="195" t="s">
        <v>21</v>
      </c>
      <c r="J479" s="194">
        <v>1</v>
      </c>
      <c r="K479" s="32">
        <v>7.9</v>
      </c>
      <c r="L479" s="67">
        <f t="shared" si="35"/>
        <v>7.816666666666667</v>
      </c>
      <c r="M479" s="198">
        <v>2</v>
      </c>
      <c r="N479" s="48">
        <v>7.8</v>
      </c>
      <c r="O479" s="25">
        <v>1.2</v>
      </c>
      <c r="P479" s="183"/>
    </row>
    <row r="480" spans="1:16" ht="12.75">
      <c r="A480" s="54"/>
      <c r="B480" s="31"/>
      <c r="C480" s="25"/>
      <c r="D480" s="26"/>
      <c r="E480" s="25"/>
      <c r="F480" s="200"/>
      <c r="G480" s="196"/>
      <c r="H480" s="194"/>
      <c r="I480" s="195" t="s">
        <v>21</v>
      </c>
      <c r="J480" s="194"/>
      <c r="K480" s="32"/>
      <c r="L480" s="67" t="e">
        <f t="shared" si="35"/>
        <v>#DIV/0!</v>
      </c>
      <c r="M480" s="198"/>
      <c r="N480" s="52"/>
      <c r="O480" s="25"/>
      <c r="P480" s="183"/>
    </row>
    <row r="481" spans="1:16" ht="12.75">
      <c r="A481" s="54" t="s">
        <v>130</v>
      </c>
      <c r="B481" s="31">
        <v>2007</v>
      </c>
      <c r="C481" s="25" t="s">
        <v>27</v>
      </c>
      <c r="D481" s="26">
        <v>39132</v>
      </c>
      <c r="E481" s="25" t="s">
        <v>251</v>
      </c>
      <c r="F481" s="197" t="s">
        <v>224</v>
      </c>
      <c r="G481" s="196">
        <v>7.9</v>
      </c>
      <c r="H481" s="194">
        <v>2</v>
      </c>
      <c r="I481" s="195" t="s">
        <v>21</v>
      </c>
      <c r="J481" s="194">
        <v>3</v>
      </c>
      <c r="K481" s="32">
        <v>8.3</v>
      </c>
      <c r="L481" s="67">
        <f t="shared" si="35"/>
        <v>8.06</v>
      </c>
      <c r="M481" s="198">
        <v>2</v>
      </c>
      <c r="N481" s="48">
        <v>8.1</v>
      </c>
      <c r="O481" s="25">
        <v>1</v>
      </c>
      <c r="P481" s="183"/>
    </row>
    <row r="482" spans="1:16" ht="12.75">
      <c r="A482" s="54"/>
      <c r="B482" s="31"/>
      <c r="C482" s="25"/>
      <c r="D482" s="26"/>
      <c r="E482" s="25"/>
      <c r="F482" s="200"/>
      <c r="G482" s="196"/>
      <c r="H482" s="194"/>
      <c r="I482" s="195" t="s">
        <v>21</v>
      </c>
      <c r="J482" s="194"/>
      <c r="K482" s="32"/>
      <c r="L482" s="67" t="e">
        <f t="shared" si="35"/>
        <v>#DIV/0!</v>
      </c>
      <c r="M482" s="198"/>
      <c r="N482" s="52"/>
      <c r="O482" s="25"/>
      <c r="P482" s="183"/>
    </row>
    <row r="483" spans="1:16" ht="12.75">
      <c r="A483" s="54"/>
      <c r="B483" s="31"/>
      <c r="C483" s="25"/>
      <c r="D483" s="26"/>
      <c r="E483" s="25"/>
      <c r="F483" s="200"/>
      <c r="G483" s="196"/>
      <c r="H483" s="194"/>
      <c r="I483" s="195" t="s">
        <v>21</v>
      </c>
      <c r="J483" s="194"/>
      <c r="K483" s="32"/>
      <c r="L483" s="67" t="e">
        <f t="shared" si="35"/>
        <v>#DIV/0!</v>
      </c>
      <c r="M483" s="198"/>
      <c r="N483" s="52"/>
      <c r="O483" s="25"/>
      <c r="P483" s="183"/>
    </row>
    <row r="484" spans="1:16" ht="12.75">
      <c r="A484" s="54"/>
      <c r="B484" s="31"/>
      <c r="C484" s="25"/>
      <c r="D484" s="26"/>
      <c r="E484" s="25"/>
      <c r="F484" s="200"/>
      <c r="G484" s="196"/>
      <c r="H484" s="194"/>
      <c r="I484" s="195" t="s">
        <v>21</v>
      </c>
      <c r="J484" s="194"/>
      <c r="K484" s="32"/>
      <c r="L484" s="67" t="e">
        <f aca="true" t="shared" si="36" ref="L484:L504">SUM(G484)+H484/(H484+J484)*(K484-G484)</f>
        <v>#DIV/0!</v>
      </c>
      <c r="M484" s="198"/>
      <c r="N484" s="52"/>
      <c r="O484" s="25"/>
      <c r="P484" s="183"/>
    </row>
    <row r="485" spans="1:16" ht="13.5" thickBot="1">
      <c r="A485" s="83"/>
      <c r="B485" s="281"/>
      <c r="C485" s="72"/>
      <c r="D485" s="73"/>
      <c r="E485" s="72"/>
      <c r="F485" s="206"/>
      <c r="G485" s="207"/>
      <c r="H485" s="208"/>
      <c r="I485" s="211" t="s">
        <v>21</v>
      </c>
      <c r="J485" s="212"/>
      <c r="K485" s="213"/>
      <c r="L485" s="214" t="e">
        <f t="shared" si="36"/>
        <v>#DIV/0!</v>
      </c>
      <c r="M485" s="209"/>
      <c r="N485" s="79"/>
      <c r="O485" s="72"/>
      <c r="P485" s="144"/>
    </row>
    <row r="486" spans="1:16" ht="13.5" thickTop="1">
      <c r="A486" s="54"/>
      <c r="B486" s="31"/>
      <c r="C486" s="25"/>
      <c r="D486" s="26"/>
      <c r="E486" s="25"/>
      <c r="F486" s="200"/>
      <c r="G486" s="202"/>
      <c r="H486" s="203"/>
      <c r="I486" s="204" t="s">
        <v>21</v>
      </c>
      <c r="J486" s="203"/>
      <c r="K486" s="32"/>
      <c r="L486" s="67" t="e">
        <f t="shared" si="36"/>
        <v>#DIV/0!</v>
      </c>
      <c r="M486" s="205"/>
      <c r="N486" s="52"/>
      <c r="O486" s="25"/>
      <c r="P486" s="35"/>
    </row>
    <row r="487" spans="1:16" ht="12.75">
      <c r="A487" s="54"/>
      <c r="B487" s="31"/>
      <c r="C487" s="25"/>
      <c r="D487" s="26"/>
      <c r="E487" s="25"/>
      <c r="F487" s="200"/>
      <c r="G487" s="196"/>
      <c r="H487" s="194"/>
      <c r="I487" s="195" t="s">
        <v>21</v>
      </c>
      <c r="J487" s="194"/>
      <c r="K487" s="32"/>
      <c r="L487" s="67" t="e">
        <f t="shared" si="36"/>
        <v>#DIV/0!</v>
      </c>
      <c r="M487" s="198"/>
      <c r="N487" s="52"/>
      <c r="O487" s="25"/>
      <c r="P487" s="183"/>
    </row>
    <row r="488" spans="1:16" ht="12.75">
      <c r="A488" s="54" t="s">
        <v>175</v>
      </c>
      <c r="B488" s="31">
        <v>2005</v>
      </c>
      <c r="C488" s="25" t="s">
        <v>27</v>
      </c>
      <c r="D488" s="26">
        <v>38402</v>
      </c>
      <c r="E488" s="25" t="s">
        <v>176</v>
      </c>
      <c r="F488" s="197" t="s">
        <v>31</v>
      </c>
      <c r="G488" s="196">
        <v>6.6</v>
      </c>
      <c r="H488" s="194">
        <v>7</v>
      </c>
      <c r="I488" s="195" t="s">
        <v>21</v>
      </c>
      <c r="J488" s="194">
        <v>2</v>
      </c>
      <c r="K488" s="32">
        <v>7.5</v>
      </c>
      <c r="L488" s="67">
        <f t="shared" si="36"/>
        <v>7.3</v>
      </c>
      <c r="M488" s="198">
        <v>2</v>
      </c>
      <c r="N488" s="48">
        <v>7.3</v>
      </c>
      <c r="O488" s="25" t="s">
        <v>137</v>
      </c>
      <c r="P488" s="183"/>
    </row>
    <row r="489" spans="1:16" ht="12.75">
      <c r="A489" s="54"/>
      <c r="B489" s="31"/>
      <c r="C489" s="25"/>
      <c r="D489" s="26"/>
      <c r="E489" s="25"/>
      <c r="F489" s="200"/>
      <c r="G489" s="196"/>
      <c r="H489" s="194"/>
      <c r="I489" s="195" t="s">
        <v>21</v>
      </c>
      <c r="J489" s="194"/>
      <c r="K489" s="32"/>
      <c r="L489" s="67" t="e">
        <f t="shared" si="36"/>
        <v>#DIV/0!</v>
      </c>
      <c r="M489" s="198"/>
      <c r="N489" s="48"/>
      <c r="O489" s="25"/>
      <c r="P489" s="183"/>
    </row>
    <row r="490" spans="1:16" ht="12.75">
      <c r="A490" s="54" t="s">
        <v>175</v>
      </c>
      <c r="B490" s="31">
        <v>2005</v>
      </c>
      <c r="C490" s="25" t="s">
        <v>188</v>
      </c>
      <c r="D490" s="26">
        <v>38435</v>
      </c>
      <c r="E490" s="25" t="s">
        <v>189</v>
      </c>
      <c r="F490" s="197" t="s">
        <v>31</v>
      </c>
      <c r="G490" s="196">
        <v>6.6</v>
      </c>
      <c r="H490" s="194">
        <v>5</v>
      </c>
      <c r="I490" s="195" t="s">
        <v>21</v>
      </c>
      <c r="J490" s="194">
        <v>3</v>
      </c>
      <c r="K490" s="32">
        <v>7.3</v>
      </c>
      <c r="L490" s="67">
        <f t="shared" si="36"/>
        <v>7.0375</v>
      </c>
      <c r="M490" s="198">
        <v>1.5</v>
      </c>
      <c r="N490" s="48">
        <v>7</v>
      </c>
      <c r="O490" s="25" t="s">
        <v>190</v>
      </c>
      <c r="P490" s="183"/>
    </row>
    <row r="491" spans="1:16" ht="12.75">
      <c r="A491" s="54"/>
      <c r="B491" s="31"/>
      <c r="C491" s="25"/>
      <c r="D491" s="26"/>
      <c r="E491" s="25"/>
      <c r="F491" s="200"/>
      <c r="G491" s="196"/>
      <c r="H491" s="194"/>
      <c r="I491" s="195" t="s">
        <v>21</v>
      </c>
      <c r="J491" s="194"/>
      <c r="K491" s="32"/>
      <c r="L491" s="67" t="e">
        <f t="shared" si="36"/>
        <v>#DIV/0!</v>
      </c>
      <c r="M491" s="198"/>
      <c r="N491" s="48"/>
      <c r="O491" s="25"/>
      <c r="P491" s="183"/>
    </row>
    <row r="492" spans="1:16" ht="12.75">
      <c r="A492" s="54"/>
      <c r="B492" s="31"/>
      <c r="C492" s="25"/>
      <c r="D492" s="26"/>
      <c r="E492" s="25"/>
      <c r="F492" s="200"/>
      <c r="G492" s="196"/>
      <c r="H492" s="194"/>
      <c r="I492" s="195" t="s">
        <v>21</v>
      </c>
      <c r="J492" s="194"/>
      <c r="K492" s="32"/>
      <c r="L492" s="67" t="e">
        <f t="shared" si="36"/>
        <v>#DIV/0!</v>
      </c>
      <c r="M492" s="198"/>
      <c r="N492" s="52"/>
      <c r="O492" s="25"/>
      <c r="P492" s="183"/>
    </row>
    <row r="493" spans="1:16" ht="13.5" thickBot="1">
      <c r="A493" s="83"/>
      <c r="B493" s="281"/>
      <c r="C493" s="72"/>
      <c r="D493" s="73"/>
      <c r="E493" s="72"/>
      <c r="F493" s="206"/>
      <c r="G493" s="207"/>
      <c r="H493" s="208"/>
      <c r="I493" s="211" t="s">
        <v>21</v>
      </c>
      <c r="J493" s="212"/>
      <c r="K493" s="213"/>
      <c r="L493" s="214" t="e">
        <f t="shared" si="36"/>
        <v>#DIV/0!</v>
      </c>
      <c r="M493" s="209"/>
      <c r="N493" s="79"/>
      <c r="O493" s="72"/>
      <c r="P493" s="144"/>
    </row>
    <row r="494" spans="1:16" ht="13.5" thickTop="1">
      <c r="A494" s="175"/>
      <c r="B494" s="175"/>
      <c r="C494" s="192"/>
      <c r="D494" s="193"/>
      <c r="E494" s="192"/>
      <c r="F494" s="197"/>
      <c r="G494" s="196"/>
      <c r="H494" s="194"/>
      <c r="I494" s="195" t="s">
        <v>21</v>
      </c>
      <c r="J494" s="194"/>
      <c r="K494" s="32"/>
      <c r="L494" s="67" t="e">
        <f aca="true" t="shared" si="37" ref="L494:L500">SUM(G494)+H494/(H494+J494)*(K494-G494)</f>
        <v>#DIV/0!</v>
      </c>
      <c r="M494" s="198"/>
      <c r="N494" s="182"/>
      <c r="O494" s="176"/>
      <c r="P494" s="183"/>
    </row>
    <row r="495" spans="1:16" ht="12.75">
      <c r="A495" s="175"/>
      <c r="B495" s="175"/>
      <c r="C495" s="192"/>
      <c r="D495" s="193"/>
      <c r="E495" s="192"/>
      <c r="F495" s="197"/>
      <c r="G495" s="196"/>
      <c r="H495" s="194"/>
      <c r="I495" s="195" t="s">
        <v>21</v>
      </c>
      <c r="J495" s="194"/>
      <c r="K495" s="32"/>
      <c r="L495" s="67" t="e">
        <f t="shared" si="37"/>
        <v>#DIV/0!</v>
      </c>
      <c r="M495" s="198"/>
      <c r="N495" s="182"/>
      <c r="O495" s="176"/>
      <c r="P495" s="183"/>
    </row>
    <row r="496" spans="1:16" ht="12.75">
      <c r="A496" s="175" t="s">
        <v>249</v>
      </c>
      <c r="B496" s="175">
        <v>2007</v>
      </c>
      <c r="C496" s="192" t="s">
        <v>27</v>
      </c>
      <c r="D496" s="193">
        <v>39110</v>
      </c>
      <c r="E496" s="192" t="s">
        <v>124</v>
      </c>
      <c r="F496" s="197" t="s">
        <v>224</v>
      </c>
      <c r="G496" s="221" t="s">
        <v>63</v>
      </c>
      <c r="H496" s="194"/>
      <c r="I496" s="195" t="s">
        <v>21</v>
      </c>
      <c r="J496" s="194"/>
      <c r="K496" s="32"/>
      <c r="L496" s="67" t="s">
        <v>250</v>
      </c>
      <c r="M496" s="198">
        <v>2</v>
      </c>
      <c r="N496" s="182"/>
      <c r="O496" s="176">
        <v>1.2</v>
      </c>
      <c r="P496" s="183"/>
    </row>
    <row r="497" spans="1:16" ht="12.75">
      <c r="A497" s="175"/>
      <c r="B497" s="175"/>
      <c r="C497" s="192"/>
      <c r="D497" s="193"/>
      <c r="E497" s="192"/>
      <c r="F497" s="197"/>
      <c r="G497" s="196"/>
      <c r="H497" s="194"/>
      <c r="I497" s="195" t="s">
        <v>21</v>
      </c>
      <c r="J497" s="194"/>
      <c r="K497" s="32"/>
      <c r="L497" s="67" t="e">
        <f t="shared" si="37"/>
        <v>#DIV/0!</v>
      </c>
      <c r="M497" s="198"/>
      <c r="N497" s="182"/>
      <c r="O497" s="176"/>
      <c r="P497" s="183"/>
    </row>
    <row r="498" spans="1:16" ht="12.75">
      <c r="A498" s="175"/>
      <c r="B498" s="175"/>
      <c r="C498" s="192"/>
      <c r="D498" s="193"/>
      <c r="E498" s="192"/>
      <c r="F498" s="197"/>
      <c r="G498" s="196"/>
      <c r="H498" s="194"/>
      <c r="I498" s="195" t="s">
        <v>21</v>
      </c>
      <c r="J498" s="194"/>
      <c r="K498" s="32"/>
      <c r="L498" s="67" t="e">
        <f t="shared" si="37"/>
        <v>#DIV/0!</v>
      </c>
      <c r="M498" s="198"/>
      <c r="N498" s="182"/>
      <c r="O498" s="176"/>
      <c r="P498" s="183"/>
    </row>
    <row r="499" spans="1:16" ht="13.5" thickBot="1">
      <c r="A499" s="83"/>
      <c r="B499" s="83"/>
      <c r="C499" s="272"/>
      <c r="D499" s="273"/>
      <c r="E499" s="272"/>
      <c r="F499" s="206"/>
      <c r="G499" s="207"/>
      <c r="H499" s="208"/>
      <c r="I499" s="81" t="s">
        <v>21</v>
      </c>
      <c r="J499" s="208"/>
      <c r="K499" s="77"/>
      <c r="L499" s="78" t="e">
        <f t="shared" si="37"/>
        <v>#DIV/0!</v>
      </c>
      <c r="M499" s="209"/>
      <c r="N499" s="79"/>
      <c r="O499" s="72"/>
      <c r="P499" s="144"/>
    </row>
    <row r="500" spans="1:16" ht="13.5" thickTop="1">
      <c r="A500" s="54"/>
      <c r="B500" s="54"/>
      <c r="C500" s="270"/>
      <c r="D500" s="271"/>
      <c r="E500" s="270"/>
      <c r="F500" s="200"/>
      <c r="G500" s="202"/>
      <c r="H500" s="203"/>
      <c r="I500" s="204" t="s">
        <v>21</v>
      </c>
      <c r="J500" s="203"/>
      <c r="K500" s="32"/>
      <c r="L500" s="67" t="e">
        <f t="shared" si="37"/>
        <v>#DIV/0!</v>
      </c>
      <c r="M500" s="205"/>
      <c r="N500" s="52"/>
      <c r="O500" s="25"/>
      <c r="P500" s="35"/>
    </row>
    <row r="501" spans="1:16" ht="12.75">
      <c r="A501" s="54"/>
      <c r="B501" s="31"/>
      <c r="C501" s="25"/>
      <c r="D501" s="26"/>
      <c r="E501" s="25"/>
      <c r="F501" s="200"/>
      <c r="G501" s="196"/>
      <c r="H501" s="194"/>
      <c r="I501" s="195" t="s">
        <v>21</v>
      </c>
      <c r="J501" s="194"/>
      <c r="K501" s="32"/>
      <c r="L501" s="67" t="e">
        <f t="shared" si="36"/>
        <v>#DIV/0!</v>
      </c>
      <c r="M501" s="198"/>
      <c r="N501" s="52"/>
      <c r="O501" s="25"/>
      <c r="P501" s="183"/>
    </row>
    <row r="502" spans="1:16" ht="12.75">
      <c r="A502" s="54" t="s">
        <v>185</v>
      </c>
      <c r="B502" s="31">
        <v>2005</v>
      </c>
      <c r="C502" s="25" t="s">
        <v>27</v>
      </c>
      <c r="D502" s="26">
        <v>38429</v>
      </c>
      <c r="E502" s="25" t="s">
        <v>186</v>
      </c>
      <c r="F502" s="197" t="s">
        <v>31</v>
      </c>
      <c r="G502" s="196">
        <v>7.4</v>
      </c>
      <c r="H502" s="194">
        <v>4</v>
      </c>
      <c r="I502" s="195" t="s">
        <v>21</v>
      </c>
      <c r="J502" s="194">
        <v>5</v>
      </c>
      <c r="K502" s="32">
        <v>8.2</v>
      </c>
      <c r="L502" s="67">
        <f t="shared" si="36"/>
        <v>7.7555555555555555</v>
      </c>
      <c r="M502" s="198">
        <v>2</v>
      </c>
      <c r="N502" s="48">
        <v>7.7</v>
      </c>
      <c r="O502" s="25">
        <v>1.3</v>
      </c>
      <c r="P502" s="183"/>
    </row>
    <row r="503" spans="1:16" ht="12.75">
      <c r="A503" s="54" t="s">
        <v>185</v>
      </c>
      <c r="B503" s="31">
        <v>2005</v>
      </c>
      <c r="C503" s="25" t="s">
        <v>27</v>
      </c>
      <c r="D503" s="26">
        <v>38429</v>
      </c>
      <c r="E503" s="25" t="s">
        <v>186</v>
      </c>
      <c r="F503" s="197" t="s">
        <v>31</v>
      </c>
      <c r="G503" s="196">
        <v>6.9</v>
      </c>
      <c r="H503" s="194">
        <v>8</v>
      </c>
      <c r="I503" s="195" t="s">
        <v>21</v>
      </c>
      <c r="J503" s="194">
        <v>5</v>
      </c>
      <c r="K503" s="32">
        <v>8.2</v>
      </c>
      <c r="L503" s="67">
        <f t="shared" si="36"/>
        <v>7.699999999999999</v>
      </c>
      <c r="M503" s="198">
        <v>2</v>
      </c>
      <c r="N503" s="52">
        <f>SUM(L502:L503)/2</f>
        <v>7.727777777777778</v>
      </c>
      <c r="O503" s="25">
        <v>1.3</v>
      </c>
      <c r="P503" s="183"/>
    </row>
    <row r="504" spans="1:16" ht="12.75">
      <c r="A504" s="175"/>
      <c r="B504" s="175"/>
      <c r="C504" s="192"/>
      <c r="D504" s="193"/>
      <c r="E504" s="192"/>
      <c r="F504" s="197"/>
      <c r="G504" s="196"/>
      <c r="H504" s="194"/>
      <c r="I504" s="195" t="s">
        <v>21</v>
      </c>
      <c r="J504" s="194"/>
      <c r="K504" s="32"/>
      <c r="L504" s="67" t="e">
        <f t="shared" si="36"/>
        <v>#DIV/0!</v>
      </c>
      <c r="M504" s="198"/>
      <c r="N504" s="182"/>
      <c r="O504" s="176"/>
      <c r="P504" s="183"/>
    </row>
    <row r="505" spans="1:16" ht="13.5" thickBot="1">
      <c r="A505" s="151"/>
      <c r="B505" s="290"/>
      <c r="C505" s="154"/>
      <c r="D505" s="158"/>
      <c r="E505" s="76"/>
      <c r="F505" s="140"/>
      <c r="G505" s="141"/>
      <c r="H505" s="75"/>
      <c r="I505" s="76" t="s">
        <v>21</v>
      </c>
      <c r="J505" s="75"/>
      <c r="K505" s="77"/>
      <c r="L505" s="78" t="e">
        <f aca="true" t="shared" si="38" ref="L505:L510">SUM(G505)+H505/(H505+J505)*(K505-G505)</f>
        <v>#DIV/0!</v>
      </c>
      <c r="M505" s="158"/>
      <c r="N505" s="143"/>
      <c r="O505" s="142"/>
      <c r="P505" s="144"/>
    </row>
    <row r="506" spans="1:16" ht="13.5" thickTop="1">
      <c r="A506" s="150"/>
      <c r="B506" s="285"/>
      <c r="C506" s="153"/>
      <c r="D506" s="139"/>
      <c r="E506" s="7"/>
      <c r="F506" s="21"/>
      <c r="G506" s="29"/>
      <c r="H506" s="30"/>
      <c r="I506" s="7" t="s">
        <v>21</v>
      </c>
      <c r="J506" s="30"/>
      <c r="K506" s="32"/>
      <c r="L506" s="67" t="e">
        <f t="shared" si="38"/>
        <v>#DIV/0!</v>
      </c>
      <c r="M506" s="139"/>
      <c r="N506" s="44"/>
      <c r="O506" s="134"/>
      <c r="P506" s="35"/>
    </row>
    <row r="507" spans="1:21" s="24" customFormat="1" ht="12.75">
      <c r="A507" s="54" t="s">
        <v>100</v>
      </c>
      <c r="B507" s="31">
        <v>2004</v>
      </c>
      <c r="C507" s="159" t="s">
        <v>101</v>
      </c>
      <c r="D507" s="26">
        <v>38194</v>
      </c>
      <c r="E507" s="25" t="s">
        <v>102</v>
      </c>
      <c r="F507" s="25" t="s">
        <v>31</v>
      </c>
      <c r="G507" s="29">
        <v>7.5</v>
      </c>
      <c r="H507" s="30">
        <v>4</v>
      </c>
      <c r="I507" s="31" t="s">
        <v>21</v>
      </c>
      <c r="J507" s="30">
        <v>6</v>
      </c>
      <c r="K507" s="32">
        <v>8.5</v>
      </c>
      <c r="L507" s="67">
        <f t="shared" si="38"/>
        <v>7.9</v>
      </c>
      <c r="M507" s="25">
        <v>2</v>
      </c>
      <c r="N507" s="48">
        <v>7.9</v>
      </c>
      <c r="O507" s="134" t="s">
        <v>103</v>
      </c>
      <c r="P507" s="68"/>
      <c r="U507" s="84"/>
    </row>
    <row r="508" spans="1:16" ht="12.75">
      <c r="A508" s="54" t="s">
        <v>100</v>
      </c>
      <c r="B508" s="31">
        <v>2004</v>
      </c>
      <c r="C508" s="159" t="s">
        <v>101</v>
      </c>
      <c r="D508" s="26">
        <v>38194</v>
      </c>
      <c r="E508" s="25" t="s">
        <v>102</v>
      </c>
      <c r="F508" s="25" t="s">
        <v>31</v>
      </c>
      <c r="G508" s="29">
        <v>7.5</v>
      </c>
      <c r="H508" s="30">
        <v>5</v>
      </c>
      <c r="I508" s="7" t="s">
        <v>21</v>
      </c>
      <c r="J508" s="30">
        <v>5.5</v>
      </c>
      <c r="K508" s="32">
        <v>8.5</v>
      </c>
      <c r="L508" s="67">
        <f t="shared" si="38"/>
        <v>7.976190476190476</v>
      </c>
      <c r="M508" s="25">
        <v>2</v>
      </c>
      <c r="N508" s="52">
        <f>SUM(L507:L508)/2</f>
        <v>7.938095238095238</v>
      </c>
      <c r="O508" s="134" t="s">
        <v>103</v>
      </c>
      <c r="P508" s="35"/>
    </row>
    <row r="509" spans="1:16" ht="12.75">
      <c r="A509" s="150"/>
      <c r="B509" s="31"/>
      <c r="C509" s="153"/>
      <c r="D509" s="139"/>
      <c r="E509" s="7"/>
      <c r="F509" s="21"/>
      <c r="G509" s="29"/>
      <c r="H509" s="30"/>
      <c r="I509" s="7" t="s">
        <v>21</v>
      </c>
      <c r="J509" s="30"/>
      <c r="K509" s="32"/>
      <c r="L509" s="67" t="e">
        <f t="shared" si="38"/>
        <v>#DIV/0!</v>
      </c>
      <c r="M509" s="139"/>
      <c r="N509" s="44"/>
      <c r="O509" s="134"/>
      <c r="P509" s="35"/>
    </row>
    <row r="510" spans="1:16" ht="12.75">
      <c r="A510" s="54" t="s">
        <v>100</v>
      </c>
      <c r="B510" s="31">
        <v>2004</v>
      </c>
      <c r="C510" s="159" t="s">
        <v>101</v>
      </c>
      <c r="D510" s="26">
        <v>38195</v>
      </c>
      <c r="E510" s="25" t="s">
        <v>104</v>
      </c>
      <c r="F510" s="25" t="s">
        <v>31</v>
      </c>
      <c r="G510" s="29">
        <v>7.5</v>
      </c>
      <c r="H510" s="30">
        <v>3</v>
      </c>
      <c r="I510" s="7" t="s">
        <v>21</v>
      </c>
      <c r="J510" s="30">
        <v>4.5</v>
      </c>
      <c r="K510" s="32">
        <v>8.5</v>
      </c>
      <c r="L510" s="67">
        <f t="shared" si="38"/>
        <v>7.9</v>
      </c>
      <c r="M510" s="25">
        <v>1.5</v>
      </c>
      <c r="N510" s="48">
        <v>7.9</v>
      </c>
      <c r="O510" s="134" t="s">
        <v>105</v>
      </c>
      <c r="P510" s="35"/>
    </row>
    <row r="511" spans="1:16" ht="12.75">
      <c r="A511" s="150"/>
      <c r="B511" s="31"/>
      <c r="C511" s="153"/>
      <c r="D511" s="139"/>
      <c r="E511" s="7"/>
      <c r="F511" s="21"/>
      <c r="G511" s="29"/>
      <c r="H511" s="30"/>
      <c r="I511" s="7" t="s">
        <v>21</v>
      </c>
      <c r="J511" s="30"/>
      <c r="K511" s="32"/>
      <c r="L511" s="67" t="e">
        <f aca="true" t="shared" si="39" ref="L511:L518">SUM(G511)+H511/(H511+J511)*(K511-G511)</f>
        <v>#DIV/0!</v>
      </c>
      <c r="M511" s="139"/>
      <c r="N511" s="44"/>
      <c r="O511" s="134"/>
      <c r="P511" s="35"/>
    </row>
    <row r="512" spans="1:16" ht="12.75">
      <c r="A512" s="54" t="s">
        <v>100</v>
      </c>
      <c r="B512" s="31">
        <v>2004</v>
      </c>
      <c r="C512" s="159" t="s">
        <v>101</v>
      </c>
      <c r="D512" s="26">
        <v>38196</v>
      </c>
      <c r="E512" s="25" t="s">
        <v>106</v>
      </c>
      <c r="F512" s="25" t="s">
        <v>31</v>
      </c>
      <c r="G512" s="29">
        <v>7.5</v>
      </c>
      <c r="H512" s="30">
        <v>4</v>
      </c>
      <c r="I512" s="7" t="s">
        <v>21</v>
      </c>
      <c r="J512" s="30">
        <v>6</v>
      </c>
      <c r="K512" s="32">
        <v>8.5</v>
      </c>
      <c r="L512" s="67">
        <f t="shared" si="39"/>
        <v>7.9</v>
      </c>
      <c r="M512" s="25">
        <v>1.5</v>
      </c>
      <c r="N512" s="48">
        <v>7.9</v>
      </c>
      <c r="O512" s="134" t="s">
        <v>107</v>
      </c>
      <c r="P512" s="35"/>
    </row>
    <row r="513" spans="1:16" ht="12.75">
      <c r="A513" s="54" t="s">
        <v>100</v>
      </c>
      <c r="B513" s="31">
        <v>2004</v>
      </c>
      <c r="C513" s="159" t="s">
        <v>101</v>
      </c>
      <c r="D513" s="26">
        <v>38196</v>
      </c>
      <c r="E513" s="25" t="s">
        <v>106</v>
      </c>
      <c r="F513" s="25" t="s">
        <v>31</v>
      </c>
      <c r="G513" s="29">
        <v>7.5</v>
      </c>
      <c r="H513" s="30">
        <v>3</v>
      </c>
      <c r="I513" s="7" t="s">
        <v>21</v>
      </c>
      <c r="J513" s="30">
        <v>5</v>
      </c>
      <c r="K513" s="32">
        <v>8.5</v>
      </c>
      <c r="L513" s="67">
        <f t="shared" si="39"/>
        <v>7.875</v>
      </c>
      <c r="M513" s="25">
        <v>1.5</v>
      </c>
      <c r="N513" s="52">
        <f>SUM(L512:L513)/2</f>
        <v>7.8875</v>
      </c>
      <c r="O513" s="134" t="s">
        <v>107</v>
      </c>
      <c r="P513" s="35"/>
    </row>
    <row r="514" spans="1:16" ht="12.75">
      <c r="A514" s="150"/>
      <c r="B514" s="31"/>
      <c r="C514" s="153"/>
      <c r="D514" s="139"/>
      <c r="E514" s="7"/>
      <c r="F514" s="21"/>
      <c r="G514" s="29"/>
      <c r="H514" s="30"/>
      <c r="I514" s="7" t="s">
        <v>21</v>
      </c>
      <c r="J514" s="30"/>
      <c r="K514" s="32"/>
      <c r="L514" s="67" t="e">
        <f t="shared" si="39"/>
        <v>#DIV/0!</v>
      </c>
      <c r="M514" s="139"/>
      <c r="N514" s="44"/>
      <c r="O514" s="134"/>
      <c r="P514" s="35"/>
    </row>
    <row r="515" spans="1:16" ht="12.75">
      <c r="A515" s="54" t="s">
        <v>100</v>
      </c>
      <c r="B515" s="31">
        <v>2004</v>
      </c>
      <c r="C515" s="159" t="s">
        <v>108</v>
      </c>
      <c r="D515" s="26">
        <v>38201</v>
      </c>
      <c r="E515" s="25" t="s">
        <v>109</v>
      </c>
      <c r="F515" s="25" t="s">
        <v>31</v>
      </c>
      <c r="G515" s="29">
        <v>7.5</v>
      </c>
      <c r="H515" s="30">
        <v>5.5</v>
      </c>
      <c r="I515" s="7" t="s">
        <v>21</v>
      </c>
      <c r="J515" s="30">
        <v>3.7</v>
      </c>
      <c r="K515" s="32">
        <v>8.5</v>
      </c>
      <c r="L515" s="67">
        <f t="shared" si="39"/>
        <v>8.097826086956522</v>
      </c>
      <c r="M515" s="25">
        <v>1.5</v>
      </c>
      <c r="N515" s="48">
        <v>8.1</v>
      </c>
      <c r="O515" s="134">
        <v>2.4</v>
      </c>
      <c r="P515" s="35"/>
    </row>
    <row r="516" spans="1:16" ht="12.75">
      <c r="A516" s="150"/>
      <c r="B516" s="31"/>
      <c r="C516" s="153"/>
      <c r="D516" s="139"/>
      <c r="E516" s="7"/>
      <c r="F516" s="21"/>
      <c r="G516" s="29"/>
      <c r="H516" s="30"/>
      <c r="I516" s="7" t="s">
        <v>21</v>
      </c>
      <c r="J516" s="30"/>
      <c r="K516" s="32"/>
      <c r="L516" s="67" t="e">
        <f t="shared" si="39"/>
        <v>#DIV/0!</v>
      </c>
      <c r="M516" s="139"/>
      <c r="N516" s="44"/>
      <c r="O516" s="134"/>
      <c r="P516" s="35"/>
    </row>
    <row r="517" spans="1:16" ht="12.75">
      <c r="A517" s="54" t="s">
        <v>100</v>
      </c>
      <c r="B517" s="31">
        <v>2004</v>
      </c>
      <c r="C517" s="159" t="s">
        <v>108</v>
      </c>
      <c r="D517" s="26">
        <v>38204</v>
      </c>
      <c r="E517" s="25" t="s">
        <v>110</v>
      </c>
      <c r="F517" s="25" t="s">
        <v>31</v>
      </c>
      <c r="G517" s="29">
        <v>7.5</v>
      </c>
      <c r="H517" s="30">
        <v>6</v>
      </c>
      <c r="I517" s="7" t="s">
        <v>21</v>
      </c>
      <c r="J517" s="30">
        <v>2</v>
      </c>
      <c r="K517" s="32">
        <v>8.5</v>
      </c>
      <c r="L517" s="67">
        <f t="shared" si="39"/>
        <v>8.25</v>
      </c>
      <c r="M517" s="25">
        <v>1.5</v>
      </c>
      <c r="N517" s="48">
        <v>8.3</v>
      </c>
      <c r="O517" s="134">
        <v>2.5</v>
      </c>
      <c r="P517" s="35"/>
    </row>
    <row r="518" spans="1:16" ht="12.75">
      <c r="A518" s="54" t="s">
        <v>100</v>
      </c>
      <c r="B518" s="31">
        <v>2004</v>
      </c>
      <c r="C518" s="159" t="s">
        <v>108</v>
      </c>
      <c r="D518" s="26">
        <v>38204</v>
      </c>
      <c r="E518" s="25" t="s">
        <v>110</v>
      </c>
      <c r="F518" s="25" t="s">
        <v>31</v>
      </c>
      <c r="G518" s="29">
        <v>7.5</v>
      </c>
      <c r="H518" s="30">
        <v>6</v>
      </c>
      <c r="I518" s="7" t="s">
        <v>21</v>
      </c>
      <c r="J518" s="30">
        <v>2.5</v>
      </c>
      <c r="K518" s="32">
        <v>8.5</v>
      </c>
      <c r="L518" s="67">
        <f t="shared" si="39"/>
        <v>8.205882352941176</v>
      </c>
      <c r="M518" s="25">
        <v>1.5</v>
      </c>
      <c r="N518" s="44"/>
      <c r="O518" s="134">
        <v>2.5</v>
      </c>
      <c r="P518" s="35"/>
    </row>
    <row r="519" spans="1:16" ht="12.75">
      <c r="A519" s="54" t="s">
        <v>100</v>
      </c>
      <c r="B519" s="31">
        <v>2004</v>
      </c>
      <c r="C519" s="159" t="s">
        <v>108</v>
      </c>
      <c r="D519" s="26">
        <v>38204</v>
      </c>
      <c r="E519" s="25" t="s">
        <v>110</v>
      </c>
      <c r="F519" s="25" t="s">
        <v>31</v>
      </c>
      <c r="G519" s="38" t="s">
        <v>63</v>
      </c>
      <c r="H519" s="30"/>
      <c r="I519" s="7" t="s">
        <v>21</v>
      </c>
      <c r="J519" s="30"/>
      <c r="K519" s="32"/>
      <c r="L519" s="67">
        <v>8.3</v>
      </c>
      <c r="M519" s="25">
        <v>1.5</v>
      </c>
      <c r="N519" s="52">
        <f>SUM(L517:L519)/3</f>
        <v>8.251960784313725</v>
      </c>
      <c r="O519" s="134">
        <v>2.5</v>
      </c>
      <c r="P519" s="35"/>
    </row>
    <row r="520" spans="1:16" ht="12.75">
      <c r="A520" s="150"/>
      <c r="B520" s="31"/>
      <c r="C520" s="153"/>
      <c r="D520" s="139"/>
      <c r="E520" s="7"/>
      <c r="F520" s="21"/>
      <c r="G520" s="29"/>
      <c r="H520" s="30"/>
      <c r="I520" s="7" t="s">
        <v>21</v>
      </c>
      <c r="J520" s="30"/>
      <c r="K520" s="32"/>
      <c r="L520" s="67" t="e">
        <f>SUM(G520)+H520/(H520+J520)*(K520-G520)</f>
        <v>#DIV/0!</v>
      </c>
      <c r="M520" s="139"/>
      <c r="N520" s="44"/>
      <c r="O520" s="134"/>
      <c r="P520" s="35"/>
    </row>
    <row r="521" spans="1:16" ht="12.75">
      <c r="A521" s="54" t="s">
        <v>100</v>
      </c>
      <c r="B521" s="31">
        <v>2004</v>
      </c>
      <c r="C521" s="159" t="s">
        <v>27</v>
      </c>
      <c r="D521" s="26">
        <v>38211</v>
      </c>
      <c r="E521" s="25" t="s">
        <v>118</v>
      </c>
      <c r="F521" s="25" t="s">
        <v>31</v>
      </c>
      <c r="G521" s="29">
        <v>7.5</v>
      </c>
      <c r="H521" s="30">
        <v>7</v>
      </c>
      <c r="I521" s="7" t="s">
        <v>21</v>
      </c>
      <c r="J521" s="30">
        <v>1.5</v>
      </c>
      <c r="K521" s="32">
        <v>8.5</v>
      </c>
      <c r="L521" s="67">
        <f>SUM(G521)+H521/(H521+J521)*(K521-G521)</f>
        <v>8.323529411764707</v>
      </c>
      <c r="M521" s="25">
        <v>2</v>
      </c>
      <c r="N521" s="48">
        <v>8.3</v>
      </c>
      <c r="O521" s="134">
        <v>1.3</v>
      </c>
      <c r="P521" s="35"/>
    </row>
    <row r="522" spans="1:16" ht="12.75">
      <c r="A522" s="54" t="s">
        <v>100</v>
      </c>
      <c r="B522" s="31">
        <v>2004</v>
      </c>
      <c r="C522" s="159" t="s">
        <v>27</v>
      </c>
      <c r="D522" s="26">
        <v>38211</v>
      </c>
      <c r="E522" s="25" t="s">
        <v>118</v>
      </c>
      <c r="F522" s="25" t="s">
        <v>31</v>
      </c>
      <c r="G522" s="29">
        <v>7.5</v>
      </c>
      <c r="H522" s="30">
        <v>7</v>
      </c>
      <c r="I522" s="7" t="s">
        <v>21</v>
      </c>
      <c r="J522" s="30">
        <v>2</v>
      </c>
      <c r="K522" s="32">
        <v>8.5</v>
      </c>
      <c r="L522" s="67">
        <f>SUM(G522)+H522/(H522+J522)*(K522-G522)</f>
        <v>8.277777777777779</v>
      </c>
      <c r="M522" s="139">
        <v>2</v>
      </c>
      <c r="N522" s="52">
        <f>SUM(L521:L522)/2</f>
        <v>8.300653594771243</v>
      </c>
      <c r="O522" s="134">
        <v>1.3</v>
      </c>
      <c r="P522" s="35"/>
    </row>
    <row r="523" spans="1:16" ht="12.75">
      <c r="A523" s="150"/>
      <c r="B523" s="285"/>
      <c r="C523" s="153"/>
      <c r="D523" s="139"/>
      <c r="E523" s="7"/>
      <c r="F523" s="21"/>
      <c r="G523" s="29"/>
      <c r="H523" s="30"/>
      <c r="I523" s="7" t="s">
        <v>21</v>
      </c>
      <c r="J523" s="30"/>
      <c r="K523" s="32"/>
      <c r="L523" s="67" t="e">
        <f>SUM(G523)+H523/(H523+J523)*(K523-G523)</f>
        <v>#DIV/0!</v>
      </c>
      <c r="M523" s="139"/>
      <c r="N523" s="44"/>
      <c r="O523" s="134"/>
      <c r="P523" s="35"/>
    </row>
    <row r="524" spans="1:16" ht="12.75">
      <c r="A524" s="150"/>
      <c r="B524" s="285"/>
      <c r="C524" s="153"/>
      <c r="D524" s="139"/>
      <c r="E524" s="7"/>
      <c r="F524" s="21"/>
      <c r="G524" s="29"/>
      <c r="H524" s="30"/>
      <c r="I524" s="7" t="s">
        <v>21</v>
      </c>
      <c r="J524" s="30"/>
      <c r="K524" s="32"/>
      <c r="L524" s="67" t="e">
        <f aca="true" t="shared" si="40" ref="L524:L529">SUM(G524)+H524/(H524+J524)*(K524-G524)</f>
        <v>#DIV/0!</v>
      </c>
      <c r="M524" s="139"/>
      <c r="N524" s="44"/>
      <c r="O524" s="134"/>
      <c r="P524" s="35"/>
    </row>
    <row r="525" spans="1:16" ht="15.75">
      <c r="A525" s="244"/>
      <c r="B525" s="278"/>
      <c r="C525" s="153"/>
      <c r="D525" s="139"/>
      <c r="E525" s="7"/>
      <c r="F525" s="21"/>
      <c r="G525" s="29"/>
      <c r="H525" s="30"/>
      <c r="I525" s="7" t="s">
        <v>21</v>
      </c>
      <c r="J525" s="30"/>
      <c r="K525" s="32"/>
      <c r="L525" s="67" t="e">
        <f t="shared" si="40"/>
        <v>#DIV/0!</v>
      </c>
      <c r="M525" s="139"/>
      <c r="N525" s="44"/>
      <c r="O525" s="134"/>
      <c r="P525" s="35"/>
    </row>
    <row r="526" spans="1:16" ht="12.75">
      <c r="A526" s="150"/>
      <c r="B526" s="285"/>
      <c r="C526" s="153"/>
      <c r="D526" s="139"/>
      <c r="E526" s="7"/>
      <c r="F526" s="21"/>
      <c r="G526" s="29"/>
      <c r="H526" s="30"/>
      <c r="I526" s="7" t="s">
        <v>21</v>
      </c>
      <c r="J526" s="30"/>
      <c r="K526" s="32"/>
      <c r="L526" s="67" t="e">
        <f t="shared" si="40"/>
        <v>#DIV/0!</v>
      </c>
      <c r="M526" s="139"/>
      <c r="N526" s="44"/>
      <c r="O526" s="134"/>
      <c r="P526" s="35"/>
    </row>
    <row r="527" spans="1:16" ht="12.75">
      <c r="A527" s="54" t="s">
        <v>100</v>
      </c>
      <c r="B527" s="31">
        <v>2007</v>
      </c>
      <c r="C527" s="25" t="s">
        <v>27</v>
      </c>
      <c r="D527" s="26">
        <v>39095</v>
      </c>
      <c r="E527" s="25" t="s">
        <v>53</v>
      </c>
      <c r="F527" s="25" t="s">
        <v>224</v>
      </c>
      <c r="G527" s="29">
        <v>7.5</v>
      </c>
      <c r="H527" s="30">
        <v>5</v>
      </c>
      <c r="I527" s="7" t="s">
        <v>21</v>
      </c>
      <c r="J527" s="30">
        <v>7</v>
      </c>
      <c r="K527" s="32">
        <v>8.5</v>
      </c>
      <c r="L527" s="67">
        <f t="shared" si="40"/>
        <v>7.916666666666667</v>
      </c>
      <c r="M527" s="139">
        <v>2</v>
      </c>
      <c r="N527" s="48">
        <v>7.9</v>
      </c>
      <c r="O527" s="134">
        <v>1.2</v>
      </c>
      <c r="P527" s="35"/>
    </row>
    <row r="528" spans="1:16" ht="12.75">
      <c r="A528" s="54"/>
      <c r="B528" s="31"/>
      <c r="C528" s="159"/>
      <c r="D528" s="26"/>
      <c r="E528" s="25"/>
      <c r="F528" s="25"/>
      <c r="G528" s="29"/>
      <c r="H528" s="30"/>
      <c r="I528" s="7" t="s">
        <v>21</v>
      </c>
      <c r="J528" s="30"/>
      <c r="K528" s="32"/>
      <c r="L528" s="67" t="e">
        <f t="shared" si="40"/>
        <v>#DIV/0!</v>
      </c>
      <c r="M528" s="139"/>
      <c r="N528" s="48"/>
      <c r="O528" s="134"/>
      <c r="P528" s="35"/>
    </row>
    <row r="529" spans="1:16" ht="12.75">
      <c r="A529" s="54" t="s">
        <v>100</v>
      </c>
      <c r="B529" s="31">
        <v>2007</v>
      </c>
      <c r="C529" s="25" t="s">
        <v>27</v>
      </c>
      <c r="D529" s="26">
        <v>39110</v>
      </c>
      <c r="E529" s="25" t="s">
        <v>248</v>
      </c>
      <c r="F529" s="25" t="s">
        <v>224</v>
      </c>
      <c r="G529" s="29">
        <v>7.5</v>
      </c>
      <c r="H529" s="30">
        <v>7.5</v>
      </c>
      <c r="I529" s="7" t="s">
        <v>21</v>
      </c>
      <c r="J529" s="30">
        <v>2.5</v>
      </c>
      <c r="K529" s="32">
        <v>8.5</v>
      </c>
      <c r="L529" s="67">
        <f t="shared" si="40"/>
        <v>8.25</v>
      </c>
      <c r="M529" s="139">
        <v>2</v>
      </c>
      <c r="N529" s="48">
        <v>8.3</v>
      </c>
      <c r="O529" s="134">
        <v>1.2</v>
      </c>
      <c r="P529" s="35"/>
    </row>
    <row r="530" spans="1:16" ht="12.75">
      <c r="A530" s="54" t="s">
        <v>100</v>
      </c>
      <c r="B530" s="31">
        <v>2007</v>
      </c>
      <c r="C530" s="25" t="s">
        <v>27</v>
      </c>
      <c r="D530" s="26">
        <v>39110</v>
      </c>
      <c r="E530" s="25" t="s">
        <v>248</v>
      </c>
      <c r="F530" s="25" t="s">
        <v>224</v>
      </c>
      <c r="G530" s="29">
        <v>7.5</v>
      </c>
      <c r="H530" s="30">
        <v>8</v>
      </c>
      <c r="I530" s="7" t="s">
        <v>21</v>
      </c>
      <c r="J530" s="30">
        <v>2</v>
      </c>
      <c r="K530" s="32">
        <v>8.5</v>
      </c>
      <c r="L530" s="67">
        <f>SUM(G530)+H530/(H530+J530)*(K530-G530)</f>
        <v>8.3</v>
      </c>
      <c r="M530" s="139">
        <v>2</v>
      </c>
      <c r="N530" s="52">
        <f>SUM(L529:L530)/2</f>
        <v>8.275</v>
      </c>
      <c r="O530" s="134">
        <v>1.2</v>
      </c>
      <c r="P530" s="35"/>
    </row>
    <row r="531" spans="1:16" ht="12.75">
      <c r="A531" s="152"/>
      <c r="B531" s="31"/>
      <c r="C531" s="135"/>
      <c r="D531" s="155"/>
      <c r="E531" s="8"/>
      <c r="F531" s="8"/>
      <c r="G531" s="65"/>
      <c r="H531" s="56"/>
      <c r="I531" s="7" t="s">
        <v>21</v>
      </c>
      <c r="J531" s="56"/>
      <c r="K531" s="57"/>
      <c r="L531" s="67" t="e">
        <f>SUM(G531)+H531/(H531+J531)*(K531-G531)</f>
        <v>#DIV/0!</v>
      </c>
      <c r="M531" s="135"/>
      <c r="N531" s="45"/>
      <c r="O531" s="138"/>
      <c r="P531" s="37"/>
    </row>
    <row r="532" spans="1:16" ht="12.75">
      <c r="A532" s="54" t="s">
        <v>100</v>
      </c>
      <c r="B532" s="31">
        <v>2007</v>
      </c>
      <c r="C532" s="25" t="s">
        <v>27</v>
      </c>
      <c r="D532" s="26">
        <v>39132</v>
      </c>
      <c r="E532" s="25" t="s">
        <v>86</v>
      </c>
      <c r="F532" s="25" t="s">
        <v>224</v>
      </c>
      <c r="G532" s="29">
        <v>7.5</v>
      </c>
      <c r="H532" s="30">
        <v>5</v>
      </c>
      <c r="I532" s="7" t="s">
        <v>21</v>
      </c>
      <c r="J532" s="30">
        <v>1.5</v>
      </c>
      <c r="K532" s="32">
        <v>8.5</v>
      </c>
      <c r="L532" s="67">
        <f>SUM(G532)+H532/(H532+J532)*(K532-G532)</f>
        <v>8.26923076923077</v>
      </c>
      <c r="M532" s="139">
        <v>2</v>
      </c>
      <c r="N532" s="48">
        <v>8.3</v>
      </c>
      <c r="O532" s="134">
        <v>1</v>
      </c>
      <c r="P532" s="35"/>
    </row>
    <row r="533" spans="1:16" ht="12.75">
      <c r="A533" s="54" t="s">
        <v>100</v>
      </c>
      <c r="B533" s="31">
        <v>2007</v>
      </c>
      <c r="C533" s="25" t="s">
        <v>27</v>
      </c>
      <c r="D533" s="26">
        <v>39132</v>
      </c>
      <c r="E533" s="25" t="s">
        <v>86</v>
      </c>
      <c r="F533" s="25" t="s">
        <v>224</v>
      </c>
      <c r="G533" s="29">
        <v>7.5</v>
      </c>
      <c r="H533" s="30">
        <v>6</v>
      </c>
      <c r="I533" s="7" t="s">
        <v>21</v>
      </c>
      <c r="J533" s="30">
        <v>2</v>
      </c>
      <c r="K533" s="32">
        <v>8.5</v>
      </c>
      <c r="L533" s="67">
        <f>SUM(G533)+H533/(H533+J533)*(K533-G533)</f>
        <v>8.25</v>
      </c>
      <c r="M533" s="139">
        <v>2</v>
      </c>
      <c r="N533" s="52">
        <f>SUM(L532:L533)/2</f>
        <v>8.259615384615385</v>
      </c>
      <c r="O533" s="134">
        <v>1</v>
      </c>
      <c r="P533" s="35"/>
    </row>
    <row r="534" spans="1:16" ht="12.75">
      <c r="A534" s="152"/>
      <c r="B534" s="31"/>
      <c r="C534" s="135"/>
      <c r="D534" s="155"/>
      <c r="E534" s="8"/>
      <c r="F534" s="8"/>
      <c r="G534" s="65"/>
      <c r="H534" s="56"/>
      <c r="I534" s="7" t="s">
        <v>21</v>
      </c>
      <c r="J534" s="56"/>
      <c r="K534" s="57"/>
      <c r="L534" s="67" t="e">
        <f>SUM(G534)+H534/(H534+J534)*(K534-G534)</f>
        <v>#DIV/0!</v>
      </c>
      <c r="M534" s="135"/>
      <c r="N534" s="45"/>
      <c r="O534" s="138"/>
      <c r="P534" s="37"/>
    </row>
    <row r="535" spans="1:16" ht="12.75">
      <c r="A535" s="54" t="s">
        <v>100</v>
      </c>
      <c r="B535" s="31">
        <v>2007</v>
      </c>
      <c r="C535" s="25" t="s">
        <v>27</v>
      </c>
      <c r="D535" s="26">
        <v>39178</v>
      </c>
      <c r="E535" s="25" t="s">
        <v>254</v>
      </c>
      <c r="F535" s="25" t="s">
        <v>224</v>
      </c>
      <c r="G535" s="38" t="s">
        <v>63</v>
      </c>
      <c r="H535" s="30"/>
      <c r="I535" s="7" t="s">
        <v>21</v>
      </c>
      <c r="J535" s="30"/>
      <c r="K535" s="32"/>
      <c r="L535" s="67" t="s">
        <v>81</v>
      </c>
      <c r="M535" s="139">
        <v>2</v>
      </c>
      <c r="N535" s="52" t="s">
        <v>81</v>
      </c>
      <c r="O535" s="134">
        <v>0.8</v>
      </c>
      <c r="P535" s="35"/>
    </row>
    <row r="536" spans="1:16" ht="12.75">
      <c r="A536" s="152"/>
      <c r="B536" s="292"/>
      <c r="C536" s="135"/>
      <c r="D536" s="155"/>
      <c r="E536" s="8"/>
      <c r="F536" s="8"/>
      <c r="G536" s="65"/>
      <c r="H536" s="56"/>
      <c r="I536" s="7" t="s">
        <v>21</v>
      </c>
      <c r="J536" s="56"/>
      <c r="K536" s="57"/>
      <c r="L536" s="67" t="e">
        <f>SUM(G536)+H536/(H536+J536)*(K536-G536)</f>
        <v>#DIV/0!</v>
      </c>
      <c r="M536" s="135"/>
      <c r="N536" s="45"/>
      <c r="O536" s="138"/>
      <c r="P536" s="37"/>
    </row>
    <row r="537" spans="1:16" ht="12.75">
      <c r="A537" s="152"/>
      <c r="B537" s="292"/>
      <c r="C537" s="135"/>
      <c r="D537" s="155"/>
      <c r="E537" s="8"/>
      <c r="F537" s="8"/>
      <c r="G537" s="65"/>
      <c r="H537" s="56"/>
      <c r="I537" s="7" t="s">
        <v>21</v>
      </c>
      <c r="J537" s="56"/>
      <c r="K537" s="57"/>
      <c r="L537" s="67" t="e">
        <f aca="true" t="shared" si="41" ref="L537:L552">SUM(G537)+H537/(H537+J537)*(K537-G537)</f>
        <v>#DIV/0!</v>
      </c>
      <c r="M537" s="135"/>
      <c r="N537" s="45"/>
      <c r="O537" s="138"/>
      <c r="P537" s="37"/>
    </row>
    <row r="538" spans="1:16" ht="12.75">
      <c r="A538" s="152"/>
      <c r="B538" s="292"/>
      <c r="C538" s="135"/>
      <c r="D538" s="155"/>
      <c r="E538" s="8"/>
      <c r="F538" s="8"/>
      <c r="G538" s="65"/>
      <c r="H538" s="56"/>
      <c r="I538" s="7" t="s">
        <v>21</v>
      </c>
      <c r="J538" s="56"/>
      <c r="K538" s="57"/>
      <c r="L538" s="67" t="e">
        <f t="shared" si="41"/>
        <v>#DIV/0!</v>
      </c>
      <c r="M538" s="135"/>
      <c r="N538" s="45"/>
      <c r="O538" s="138"/>
      <c r="P538" s="37"/>
    </row>
    <row r="539" spans="1:16" ht="12.75">
      <c r="A539" s="152"/>
      <c r="B539" s="292"/>
      <c r="C539" s="135"/>
      <c r="D539" s="155"/>
      <c r="E539" s="8"/>
      <c r="F539" s="8"/>
      <c r="G539" s="65"/>
      <c r="H539" s="56"/>
      <c r="I539" s="7" t="s">
        <v>21</v>
      </c>
      <c r="J539" s="56"/>
      <c r="K539" s="57"/>
      <c r="L539" s="67" t="e">
        <f t="shared" si="41"/>
        <v>#DIV/0!</v>
      </c>
      <c r="M539" s="135"/>
      <c r="N539" s="45"/>
      <c r="O539" s="138"/>
      <c r="P539" s="37"/>
    </row>
    <row r="540" spans="1:16" ht="12.75">
      <c r="A540" s="152"/>
      <c r="B540" s="292"/>
      <c r="C540" s="135"/>
      <c r="D540" s="155"/>
      <c r="E540" s="8"/>
      <c r="F540" s="8"/>
      <c r="G540" s="65"/>
      <c r="H540" s="56"/>
      <c r="I540" s="7" t="s">
        <v>21</v>
      </c>
      <c r="J540" s="56"/>
      <c r="K540" s="57"/>
      <c r="L540" s="67" t="e">
        <f t="shared" si="41"/>
        <v>#DIV/0!</v>
      </c>
      <c r="M540" s="135"/>
      <c r="N540" s="45"/>
      <c r="O540" s="138"/>
      <c r="P540" s="37"/>
    </row>
    <row r="541" spans="1:16" ht="13.5" thickBot="1">
      <c r="A541" s="151"/>
      <c r="B541" s="290"/>
      <c r="C541" s="154"/>
      <c r="D541" s="158"/>
      <c r="E541" s="76"/>
      <c r="F541" s="140"/>
      <c r="G541" s="141"/>
      <c r="H541" s="75"/>
      <c r="I541" s="76" t="s">
        <v>21</v>
      </c>
      <c r="J541" s="75"/>
      <c r="K541" s="77"/>
      <c r="L541" s="78" t="e">
        <f t="shared" si="41"/>
        <v>#DIV/0!</v>
      </c>
      <c r="M541" s="158"/>
      <c r="N541" s="143"/>
      <c r="O541" s="142"/>
      <c r="P541" s="144"/>
    </row>
    <row r="542" spans="1:16" ht="13.5" thickTop="1">
      <c r="A542" s="152"/>
      <c r="B542" s="292"/>
      <c r="C542" s="135"/>
      <c r="D542" s="155"/>
      <c r="E542" s="8"/>
      <c r="F542" s="8"/>
      <c r="G542" s="65"/>
      <c r="H542" s="56"/>
      <c r="I542" s="7" t="s">
        <v>21</v>
      </c>
      <c r="J542" s="56"/>
      <c r="K542" s="57"/>
      <c r="L542" s="67" t="e">
        <f t="shared" si="41"/>
        <v>#DIV/0!</v>
      </c>
      <c r="M542" s="135"/>
      <c r="N542" s="45"/>
      <c r="O542" s="138"/>
      <c r="P542" s="37"/>
    </row>
    <row r="543" spans="1:16" ht="12.75">
      <c r="A543" s="152"/>
      <c r="B543" s="292"/>
      <c r="C543" s="135"/>
      <c r="D543" s="155"/>
      <c r="E543" s="8"/>
      <c r="F543" s="8"/>
      <c r="G543" s="65"/>
      <c r="H543" s="56"/>
      <c r="I543" s="7" t="s">
        <v>21</v>
      </c>
      <c r="J543" s="56"/>
      <c r="K543" s="57"/>
      <c r="L543" s="67" t="e">
        <f t="shared" si="41"/>
        <v>#DIV/0!</v>
      </c>
      <c r="M543" s="135"/>
      <c r="N543" s="45"/>
      <c r="O543" s="138"/>
      <c r="P543" s="37"/>
    </row>
    <row r="544" spans="1:16" ht="12.75">
      <c r="A544" s="150" t="s">
        <v>255</v>
      </c>
      <c r="B544" s="31">
        <v>2007</v>
      </c>
      <c r="C544" s="25" t="s">
        <v>27</v>
      </c>
      <c r="D544" s="274">
        <v>39178</v>
      </c>
      <c r="E544" s="275" t="s">
        <v>56</v>
      </c>
      <c r="F544" s="275" t="s">
        <v>224</v>
      </c>
      <c r="G544" s="65">
        <v>7.1</v>
      </c>
      <c r="H544" s="56">
        <v>5</v>
      </c>
      <c r="I544" s="7" t="s">
        <v>21</v>
      </c>
      <c r="J544" s="56">
        <v>1.5</v>
      </c>
      <c r="K544" s="57">
        <v>7.9</v>
      </c>
      <c r="L544" s="67">
        <f t="shared" si="41"/>
        <v>7.7153846153846155</v>
      </c>
      <c r="M544" s="135">
        <v>2</v>
      </c>
      <c r="N544" s="48">
        <v>7.7</v>
      </c>
      <c r="O544" s="138">
        <v>0.8</v>
      </c>
      <c r="P544" s="37"/>
    </row>
    <row r="545" spans="1:16" ht="12.75">
      <c r="A545" s="150" t="s">
        <v>255</v>
      </c>
      <c r="B545" s="31">
        <v>2007</v>
      </c>
      <c r="C545" s="25" t="s">
        <v>27</v>
      </c>
      <c r="D545" s="274">
        <v>39178</v>
      </c>
      <c r="E545" s="275" t="s">
        <v>56</v>
      </c>
      <c r="F545" s="275" t="s">
        <v>224</v>
      </c>
      <c r="G545" s="65">
        <v>7.6</v>
      </c>
      <c r="H545" s="56">
        <v>2</v>
      </c>
      <c r="I545" s="7" t="s">
        <v>21</v>
      </c>
      <c r="J545" s="56">
        <v>1.5</v>
      </c>
      <c r="K545" s="57">
        <v>7.9</v>
      </c>
      <c r="L545" s="67">
        <f t="shared" si="41"/>
        <v>7.771428571428571</v>
      </c>
      <c r="M545" s="135">
        <v>2</v>
      </c>
      <c r="N545" s="52">
        <f>SUM(L544:L545)/2</f>
        <v>7.743406593406593</v>
      </c>
      <c r="O545" s="138">
        <v>0.8</v>
      </c>
      <c r="P545" s="37"/>
    </row>
    <row r="546" spans="1:16" ht="12.75">
      <c r="A546" s="152"/>
      <c r="B546" s="292"/>
      <c r="C546" s="135"/>
      <c r="D546" s="155"/>
      <c r="E546" s="8"/>
      <c r="F546" s="8"/>
      <c r="G546" s="65"/>
      <c r="H546" s="56"/>
      <c r="I546" s="7" t="s">
        <v>21</v>
      </c>
      <c r="J546" s="56"/>
      <c r="K546" s="57"/>
      <c r="L546" s="67" t="e">
        <f t="shared" si="41"/>
        <v>#DIV/0!</v>
      </c>
      <c r="M546" s="135"/>
      <c r="N546" s="45"/>
      <c r="O546" s="138"/>
      <c r="P546" s="37"/>
    </row>
    <row r="547" spans="1:16" ht="12.75">
      <c r="A547" s="152"/>
      <c r="B547" s="292"/>
      <c r="C547" s="135"/>
      <c r="D547" s="155"/>
      <c r="E547" s="8"/>
      <c r="F547" s="8"/>
      <c r="G547" s="65"/>
      <c r="H547" s="56"/>
      <c r="I547" s="7" t="s">
        <v>21</v>
      </c>
      <c r="J547" s="56"/>
      <c r="K547" s="57"/>
      <c r="L547" s="67" t="e">
        <f t="shared" si="41"/>
        <v>#DIV/0!</v>
      </c>
      <c r="M547" s="135"/>
      <c r="N547" s="45"/>
      <c r="O547" s="138"/>
      <c r="P547" s="37"/>
    </row>
    <row r="548" spans="1:16" ht="12.75">
      <c r="A548" s="152"/>
      <c r="B548" s="292"/>
      <c r="C548" s="135"/>
      <c r="D548" s="155"/>
      <c r="E548" s="8"/>
      <c r="F548" s="8"/>
      <c r="G548" s="65"/>
      <c r="H548" s="56"/>
      <c r="I548" s="7" t="s">
        <v>21</v>
      </c>
      <c r="J548" s="56"/>
      <c r="K548" s="57"/>
      <c r="L548" s="67" t="e">
        <f t="shared" si="41"/>
        <v>#DIV/0!</v>
      </c>
      <c r="M548" s="135"/>
      <c r="N548" s="45"/>
      <c r="O548" s="138"/>
      <c r="P548" s="37"/>
    </row>
    <row r="549" spans="1:16" ht="12.75">
      <c r="A549" s="152"/>
      <c r="B549" s="292"/>
      <c r="C549" s="135"/>
      <c r="D549" s="155"/>
      <c r="E549" s="8"/>
      <c r="F549" s="8"/>
      <c r="G549" s="65"/>
      <c r="H549" s="56"/>
      <c r="I549" s="7" t="s">
        <v>21</v>
      </c>
      <c r="J549" s="56"/>
      <c r="K549" s="57"/>
      <c r="L549" s="67" t="e">
        <f t="shared" si="41"/>
        <v>#DIV/0!</v>
      </c>
      <c r="M549" s="135"/>
      <c r="N549" s="45"/>
      <c r="O549" s="138"/>
      <c r="P549" s="37"/>
    </row>
    <row r="550" spans="1:16" ht="12.75">
      <c r="A550" s="152"/>
      <c r="B550" s="292"/>
      <c r="C550" s="135"/>
      <c r="D550" s="155"/>
      <c r="E550" s="8"/>
      <c r="F550" s="8"/>
      <c r="G550" s="65"/>
      <c r="H550" s="56"/>
      <c r="I550" s="7" t="s">
        <v>21</v>
      </c>
      <c r="J550" s="56"/>
      <c r="K550" s="57"/>
      <c r="L550" s="67" t="e">
        <f t="shared" si="41"/>
        <v>#DIV/0!</v>
      </c>
      <c r="M550" s="135"/>
      <c r="N550" s="45"/>
      <c r="O550" s="138"/>
      <c r="P550" s="37"/>
    </row>
    <row r="551" spans="1:16" ht="12.75">
      <c r="A551" s="152"/>
      <c r="B551" s="292"/>
      <c r="C551" s="135"/>
      <c r="D551" s="155"/>
      <c r="E551" s="8"/>
      <c r="F551" s="8"/>
      <c r="G551" s="65"/>
      <c r="H551" s="56"/>
      <c r="I551" s="7" t="s">
        <v>21</v>
      </c>
      <c r="J551" s="56"/>
      <c r="K551" s="57"/>
      <c r="L551" s="67" t="e">
        <f t="shared" si="41"/>
        <v>#DIV/0!</v>
      </c>
      <c r="M551" s="135"/>
      <c r="N551" s="45"/>
      <c r="O551" s="138"/>
      <c r="P551" s="37"/>
    </row>
    <row r="552" spans="1:16" ht="12.75">
      <c r="A552" s="152"/>
      <c r="B552" s="292"/>
      <c r="C552" s="135"/>
      <c r="D552" s="155"/>
      <c r="E552" s="8"/>
      <c r="F552" s="8"/>
      <c r="G552" s="65"/>
      <c r="H552" s="56"/>
      <c r="I552" s="7" t="s">
        <v>21</v>
      </c>
      <c r="J552" s="56"/>
      <c r="K552" s="57"/>
      <c r="L552" s="67" t="e">
        <f t="shared" si="41"/>
        <v>#DIV/0!</v>
      </c>
      <c r="M552" s="135"/>
      <c r="N552" s="45"/>
      <c r="O552" s="138"/>
      <c r="P552" s="37"/>
    </row>
    <row r="553" spans="1:16" ht="12.75">
      <c r="A553" s="152"/>
      <c r="B553" s="292"/>
      <c r="C553" s="135"/>
      <c r="D553" s="155"/>
      <c r="E553" s="8"/>
      <c r="F553" s="8"/>
      <c r="G553" s="65"/>
      <c r="H553" s="56"/>
      <c r="I553" s="7" t="s">
        <v>21</v>
      </c>
      <c r="J553" s="56"/>
      <c r="K553" s="57"/>
      <c r="L553" s="67" t="e">
        <f>SUM(G553)+H553/(H553+J553)*(K553-G553)</f>
        <v>#DIV/0!</v>
      </c>
      <c r="M553" s="135"/>
      <c r="N553" s="45"/>
      <c r="O553" s="138"/>
      <c r="P553" s="37"/>
    </row>
    <row r="554" spans="1:16" ht="13.5" thickBot="1">
      <c r="A554" s="152"/>
      <c r="B554" s="292"/>
      <c r="C554" s="135"/>
      <c r="D554" s="155"/>
      <c r="E554" s="8"/>
      <c r="F554" s="8"/>
      <c r="G554" s="66"/>
      <c r="H554" s="58"/>
      <c r="I554" s="15" t="s">
        <v>21</v>
      </c>
      <c r="J554" s="58"/>
      <c r="K554" s="59"/>
      <c r="L554" s="67" t="e">
        <f>SUM(G554)+H554/(H554+J554)*(K554-G554)</f>
        <v>#DIV/0!</v>
      </c>
      <c r="M554" s="135"/>
      <c r="N554" s="45"/>
      <c r="O554" s="139"/>
      <c r="P554" s="37"/>
    </row>
    <row r="555" spans="3:11" ht="13.5" thickTop="1">
      <c r="C555" s="60"/>
      <c r="J555" s="60"/>
      <c r="K555" s="61"/>
    </row>
    <row r="556" spans="3:11" ht="12.75">
      <c r="C556" s="60"/>
      <c r="J556" s="63"/>
      <c r="K556" s="64"/>
    </row>
    <row r="557" spans="3:11" ht="12.75">
      <c r="C557" s="60"/>
      <c r="J557" s="63"/>
      <c r="K557" s="64"/>
    </row>
    <row r="558" spans="3:11" ht="12.75">
      <c r="C558" s="60"/>
      <c r="J558" s="63"/>
      <c r="K558" s="64"/>
    </row>
    <row r="559" spans="3:11" ht="12.75">
      <c r="C559" s="60"/>
      <c r="J559" s="63"/>
      <c r="K559" s="64"/>
    </row>
    <row r="560" spans="3:11" ht="12.75">
      <c r="C560" s="60"/>
      <c r="J560" s="63"/>
      <c r="K560" s="64"/>
    </row>
    <row r="561" spans="3:11" ht="12.75">
      <c r="C561" s="60"/>
      <c r="J561" s="63"/>
      <c r="K561" s="64"/>
    </row>
    <row r="562" spans="3:11" ht="12.75">
      <c r="C562" s="60"/>
      <c r="J562" s="63"/>
      <c r="K562" s="64"/>
    </row>
    <row r="563" spans="3:11" ht="12.75">
      <c r="C563" s="60"/>
      <c r="J563" s="63"/>
      <c r="K563" s="64"/>
    </row>
    <row r="564" spans="3:11" ht="12.75">
      <c r="C564" s="60"/>
      <c r="J564" s="63"/>
      <c r="K564" s="64"/>
    </row>
    <row r="565" spans="3:11" ht="12.75">
      <c r="C565" s="60"/>
      <c r="J565" s="63"/>
      <c r="K565" s="64"/>
    </row>
    <row r="566" spans="3:11" ht="12.75">
      <c r="C566" s="60"/>
      <c r="J566" s="63"/>
      <c r="K566" s="64"/>
    </row>
    <row r="567" spans="3:11" ht="12.75">
      <c r="C567" s="60"/>
      <c r="J567" s="63"/>
      <c r="K567" s="64"/>
    </row>
    <row r="568" spans="3:11" ht="12.75">
      <c r="C568" s="60"/>
      <c r="J568" s="63"/>
      <c r="K568" s="64"/>
    </row>
    <row r="569" spans="3:11" ht="12.75">
      <c r="C569" s="60"/>
      <c r="J569" s="63"/>
      <c r="K569" s="64"/>
    </row>
    <row r="570" spans="3:11" ht="12.75">
      <c r="C570" s="60"/>
      <c r="J570" s="63"/>
      <c r="K570" s="64"/>
    </row>
    <row r="571" spans="3:11" ht="12.75">
      <c r="C571" s="60"/>
      <c r="J571" s="63"/>
      <c r="K571" s="64"/>
    </row>
    <row r="572" spans="3:11" ht="12.75">
      <c r="C572" s="60"/>
      <c r="J572" s="63"/>
      <c r="K572" s="64"/>
    </row>
    <row r="573" spans="3:11" ht="12.75">
      <c r="C573" s="60"/>
      <c r="J573" s="63"/>
      <c r="K573" s="64"/>
    </row>
    <row r="574" spans="3:11" ht="12.75">
      <c r="C574" s="60"/>
      <c r="J574" s="63"/>
      <c r="K574" s="64"/>
    </row>
    <row r="575" spans="3:11" ht="12.75">
      <c r="C575" s="60"/>
      <c r="J575" s="63"/>
      <c r="K575" s="64"/>
    </row>
    <row r="576" spans="3:11" ht="12.75">
      <c r="C576" s="60"/>
      <c r="J576" s="63"/>
      <c r="K576" s="64"/>
    </row>
    <row r="577" spans="3:11" ht="12.75">
      <c r="C577" s="60"/>
      <c r="J577" s="63"/>
      <c r="K577" s="64"/>
    </row>
    <row r="578" spans="3:11" ht="12.75">
      <c r="C578" s="60"/>
      <c r="J578" s="63"/>
      <c r="K578" s="64"/>
    </row>
    <row r="579" spans="3:11" ht="12.75">
      <c r="C579" s="60"/>
      <c r="J579" s="63"/>
      <c r="K579" s="64"/>
    </row>
    <row r="580" spans="3:11" ht="12.75">
      <c r="C580" s="60"/>
      <c r="J580" s="63"/>
      <c r="K580" s="64"/>
    </row>
    <row r="581" spans="3:11" ht="12.75">
      <c r="C581" s="60"/>
      <c r="J581" s="63"/>
      <c r="K581" s="64"/>
    </row>
    <row r="582" spans="3:11" ht="12.75">
      <c r="C582" s="60"/>
      <c r="J582" s="63"/>
      <c r="K582" s="64"/>
    </row>
    <row r="583" spans="3:11" ht="12.75">
      <c r="C583" s="60"/>
      <c r="J583" s="63"/>
      <c r="K583" s="64"/>
    </row>
    <row r="584" spans="3:11" ht="12.75">
      <c r="C584" s="60"/>
      <c r="J584" s="63"/>
      <c r="K584" s="64"/>
    </row>
    <row r="585" spans="3:11" ht="12.75">
      <c r="C585" s="60"/>
      <c r="J585" s="63"/>
      <c r="K585" s="64"/>
    </row>
    <row r="586" spans="3:11" ht="12.75">
      <c r="C586" s="60"/>
      <c r="J586" s="63"/>
      <c r="K586" s="64"/>
    </row>
    <row r="587" spans="3:11" ht="12.75">
      <c r="C587" s="60"/>
      <c r="J587" s="63"/>
      <c r="K587" s="64"/>
    </row>
    <row r="588" spans="3:11" ht="12.75">
      <c r="C588" s="60"/>
      <c r="J588" s="63"/>
      <c r="K588" s="64"/>
    </row>
    <row r="589" spans="3:11" ht="12.75">
      <c r="C589" s="60"/>
      <c r="J589" s="63"/>
      <c r="K589" s="64"/>
    </row>
    <row r="590" spans="3:11" ht="12.75">
      <c r="C590" s="60"/>
      <c r="J590" s="63"/>
      <c r="K590" s="64"/>
    </row>
    <row r="591" spans="3:11" ht="12.75">
      <c r="C591" s="60"/>
      <c r="J591" s="63"/>
      <c r="K591" s="64"/>
    </row>
    <row r="592" spans="3:11" ht="12.75">
      <c r="C592" s="60"/>
      <c r="J592" s="63"/>
      <c r="K592" s="64"/>
    </row>
    <row r="593" spans="3:11" ht="12.75">
      <c r="C593" s="60"/>
      <c r="J593" s="63"/>
      <c r="K593" s="64"/>
    </row>
    <row r="594" spans="3:11" ht="12.75">
      <c r="C594" s="60"/>
      <c r="J594" s="63"/>
      <c r="K594" s="64"/>
    </row>
    <row r="595" spans="3:11" ht="12.75">
      <c r="C595" s="60"/>
      <c r="J595" s="63"/>
      <c r="K595" s="64"/>
    </row>
    <row r="596" spans="3:11" ht="12.75">
      <c r="C596" s="60"/>
      <c r="J596" s="63"/>
      <c r="K596" s="64"/>
    </row>
    <row r="597" spans="3:11" ht="12.75">
      <c r="C597" s="60"/>
      <c r="J597" s="63"/>
      <c r="K597" s="64"/>
    </row>
    <row r="598" spans="3:11" ht="12.75">
      <c r="C598" s="60"/>
      <c r="J598" s="63"/>
      <c r="K598" s="64"/>
    </row>
    <row r="599" spans="3:11" ht="12.75">
      <c r="C599" s="60"/>
      <c r="J599" s="63"/>
      <c r="K599" s="64"/>
    </row>
    <row r="600" spans="3:11" ht="12.75">
      <c r="C600" s="60"/>
      <c r="J600" s="63"/>
      <c r="K600" s="64"/>
    </row>
    <row r="601" spans="3:11" ht="12.75">
      <c r="C601" s="60"/>
      <c r="J601" s="63"/>
      <c r="K601" s="64"/>
    </row>
    <row r="602" spans="3:11" ht="12.75">
      <c r="C602" s="60"/>
      <c r="J602" s="63"/>
      <c r="K602" s="64"/>
    </row>
    <row r="603" spans="3:11" ht="12.75">
      <c r="C603" s="60"/>
      <c r="J603" s="63"/>
      <c r="K603" s="64"/>
    </row>
    <row r="604" spans="3:11" ht="12.75">
      <c r="C604" s="60"/>
      <c r="J604" s="63"/>
      <c r="K604" s="64"/>
    </row>
    <row r="605" spans="3:11" ht="12.75">
      <c r="C605" s="60"/>
      <c r="J605" s="63"/>
      <c r="K605" s="64"/>
    </row>
    <row r="606" spans="3:11" ht="12.75">
      <c r="C606" s="60"/>
      <c r="J606" s="63"/>
      <c r="K606" s="64"/>
    </row>
    <row r="607" spans="3:11" ht="12.75">
      <c r="C607" s="60"/>
      <c r="J607" s="63"/>
      <c r="K607" s="64"/>
    </row>
    <row r="608" spans="3:11" ht="12.75">
      <c r="C608" s="60"/>
      <c r="J608" s="63"/>
      <c r="K608" s="64"/>
    </row>
    <row r="609" spans="3:11" ht="12.75">
      <c r="C609" s="60"/>
      <c r="J609" s="63"/>
      <c r="K609" s="64"/>
    </row>
    <row r="610" spans="3:11" ht="12.75">
      <c r="C610" s="60"/>
      <c r="J610" s="63"/>
      <c r="K610" s="64"/>
    </row>
    <row r="611" spans="3:11" ht="12.75">
      <c r="C611" s="60"/>
      <c r="J611" s="63"/>
      <c r="K611" s="64"/>
    </row>
    <row r="612" spans="3:11" ht="12.75">
      <c r="C612" s="60"/>
      <c r="J612" s="63"/>
      <c r="K612" s="64"/>
    </row>
    <row r="613" spans="3:11" ht="12.75">
      <c r="C613" s="60"/>
      <c r="J613" s="63"/>
      <c r="K613" s="64"/>
    </row>
    <row r="614" spans="3:11" ht="12.75">
      <c r="C614" s="60"/>
      <c r="J614" s="63"/>
      <c r="K614" s="64"/>
    </row>
    <row r="615" spans="3:11" ht="12.75">
      <c r="C615" s="60"/>
      <c r="J615" s="63"/>
      <c r="K615" s="64"/>
    </row>
    <row r="616" spans="3:11" ht="12.75">
      <c r="C616" s="60"/>
      <c r="J616" s="63"/>
      <c r="K616" s="64"/>
    </row>
    <row r="617" spans="3:11" ht="12.75">
      <c r="C617" s="60"/>
      <c r="J617" s="63"/>
      <c r="K617" s="64"/>
    </row>
    <row r="618" spans="3:11" ht="12.75">
      <c r="C618" s="60"/>
      <c r="J618" s="63"/>
      <c r="K618" s="64"/>
    </row>
    <row r="619" spans="3:11" ht="12.75">
      <c r="C619" s="60"/>
      <c r="J619" s="63"/>
      <c r="K619" s="64"/>
    </row>
    <row r="620" spans="3:11" ht="12.75">
      <c r="C620" s="60"/>
      <c r="J620" s="63"/>
      <c r="K620" s="64"/>
    </row>
    <row r="621" spans="3:11" ht="12.75">
      <c r="C621" s="60"/>
      <c r="J621" s="63"/>
      <c r="K621" s="64"/>
    </row>
    <row r="622" spans="3:11" ht="12.75">
      <c r="C622" s="60"/>
      <c r="J622" s="63"/>
      <c r="K622" s="64"/>
    </row>
    <row r="623" spans="3:11" ht="12.75">
      <c r="C623" s="60"/>
      <c r="J623" s="63"/>
      <c r="K623" s="64"/>
    </row>
    <row r="624" spans="3:11" ht="12.75">
      <c r="C624" s="60"/>
      <c r="J624" s="63"/>
      <c r="K624" s="64"/>
    </row>
    <row r="625" spans="3:11" ht="12.75">
      <c r="C625" s="60"/>
      <c r="J625" s="63"/>
      <c r="K625" s="64"/>
    </row>
    <row r="626" spans="3:11" ht="12.75">
      <c r="C626" s="60"/>
      <c r="J626" s="63"/>
      <c r="K626" s="64"/>
    </row>
    <row r="627" spans="3:11" ht="12.75">
      <c r="C627" s="60"/>
      <c r="J627" s="63"/>
      <c r="K627" s="64"/>
    </row>
    <row r="628" spans="3:11" ht="12.75">
      <c r="C628" s="60"/>
      <c r="J628" s="63"/>
      <c r="K628" s="64"/>
    </row>
    <row r="629" spans="3:11" ht="12.75">
      <c r="C629" s="60"/>
      <c r="J629" s="63"/>
      <c r="K629" s="64"/>
    </row>
    <row r="630" spans="3:11" ht="12.75">
      <c r="C630" s="60"/>
      <c r="J630" s="63"/>
      <c r="K630" s="64"/>
    </row>
    <row r="631" spans="3:11" ht="12.75">
      <c r="C631" s="60"/>
      <c r="J631" s="63"/>
      <c r="K631" s="64"/>
    </row>
    <row r="632" spans="3:11" ht="12.75">
      <c r="C632" s="60"/>
      <c r="J632" s="63"/>
      <c r="K632" s="64"/>
    </row>
    <row r="633" spans="3:11" ht="12.75">
      <c r="C633" s="60"/>
      <c r="J633" s="63"/>
      <c r="K633" s="64"/>
    </row>
    <row r="634" spans="3:11" ht="12.75">
      <c r="C634" s="60"/>
      <c r="J634" s="63"/>
      <c r="K634" s="64"/>
    </row>
    <row r="635" spans="3:11" ht="12.75">
      <c r="C635" s="60"/>
      <c r="J635" s="63"/>
      <c r="K635" s="64"/>
    </row>
    <row r="636" spans="3:11" ht="12.75">
      <c r="C636" s="60"/>
      <c r="J636" s="63"/>
      <c r="K636" s="64"/>
    </row>
    <row r="637" spans="3:11" ht="12.75">
      <c r="C637" s="60"/>
      <c r="J637" s="63"/>
      <c r="K637" s="64"/>
    </row>
    <row r="638" spans="3:11" ht="12.75">
      <c r="C638" s="60"/>
      <c r="J638" s="63"/>
      <c r="K638" s="64"/>
    </row>
    <row r="639" spans="3:11" ht="12.75">
      <c r="C639" s="60"/>
      <c r="J639" s="63"/>
      <c r="K639" s="64"/>
    </row>
    <row r="640" spans="3:11" ht="12.75">
      <c r="C640" s="60"/>
      <c r="J640" s="63"/>
      <c r="K640" s="64"/>
    </row>
    <row r="641" spans="3:11" ht="12.75">
      <c r="C641" s="60"/>
      <c r="J641" s="63"/>
      <c r="K641" s="64"/>
    </row>
    <row r="642" spans="3:11" ht="12.75">
      <c r="C642" s="60"/>
      <c r="J642" s="63"/>
      <c r="K642" s="64"/>
    </row>
    <row r="643" spans="3:11" ht="12.75">
      <c r="C643" s="60"/>
      <c r="J643" s="63"/>
      <c r="K643" s="64"/>
    </row>
    <row r="644" spans="3:11" ht="12.75">
      <c r="C644" s="60"/>
      <c r="J644" s="63"/>
      <c r="K644" s="64"/>
    </row>
    <row r="645" spans="3:11" ht="12.75">
      <c r="C645" s="60"/>
      <c r="J645" s="63"/>
      <c r="K645" s="64"/>
    </row>
    <row r="646" spans="3:11" ht="12.75">
      <c r="C646" s="60"/>
      <c r="J646" s="63"/>
      <c r="K646" s="64"/>
    </row>
    <row r="647" spans="3:11" ht="12.75">
      <c r="C647" s="60"/>
      <c r="J647" s="63"/>
      <c r="K647" s="64"/>
    </row>
    <row r="648" spans="3:11" ht="12.75">
      <c r="C648" s="60"/>
      <c r="J648" s="63"/>
      <c r="K648" s="64"/>
    </row>
    <row r="649" spans="3:11" ht="12.75">
      <c r="C649" s="60"/>
      <c r="J649" s="63"/>
      <c r="K649" s="64"/>
    </row>
    <row r="650" spans="3:11" ht="12.75">
      <c r="C650" s="60"/>
      <c r="J650" s="63"/>
      <c r="K650" s="64"/>
    </row>
    <row r="651" spans="3:11" ht="12.75">
      <c r="C651" s="60"/>
      <c r="J651" s="63"/>
      <c r="K651" s="64"/>
    </row>
    <row r="652" spans="3:11" ht="12.75">
      <c r="C652" s="60"/>
      <c r="J652" s="63"/>
      <c r="K652" s="64"/>
    </row>
    <row r="653" spans="3:11" ht="12.75">
      <c r="C653" s="60"/>
      <c r="J653" s="63"/>
      <c r="K653" s="64"/>
    </row>
    <row r="654" spans="3:11" ht="12.75">
      <c r="C654" s="60"/>
      <c r="J654" s="63"/>
      <c r="K654" s="64"/>
    </row>
    <row r="655" spans="3:11" ht="12.75">
      <c r="C655" s="60"/>
      <c r="J655" s="63"/>
      <c r="K655" s="64"/>
    </row>
    <row r="656" spans="3:11" ht="12.75">
      <c r="C656" s="60"/>
      <c r="J656" s="63"/>
      <c r="K656" s="64"/>
    </row>
    <row r="657" spans="3:11" ht="12.75">
      <c r="C657" s="60"/>
      <c r="J657" s="63"/>
      <c r="K657" s="64"/>
    </row>
    <row r="658" spans="3:11" ht="12.75">
      <c r="C658" s="60"/>
      <c r="J658" s="63"/>
      <c r="K658" s="64"/>
    </row>
    <row r="659" spans="3:11" ht="12.75">
      <c r="C659" s="60"/>
      <c r="J659" s="63"/>
      <c r="K659" s="64"/>
    </row>
    <row r="660" spans="3:11" ht="12.75">
      <c r="C660" s="60"/>
      <c r="J660" s="63"/>
      <c r="K660" s="64"/>
    </row>
    <row r="661" spans="3:11" ht="12.75">
      <c r="C661" s="60"/>
      <c r="J661" s="63"/>
      <c r="K661" s="64"/>
    </row>
    <row r="662" spans="3:11" ht="12.75">
      <c r="C662" s="60"/>
      <c r="J662" s="63"/>
      <c r="K662" s="64"/>
    </row>
    <row r="663" spans="3:11" ht="12.75">
      <c r="C663" s="60"/>
      <c r="J663" s="63"/>
      <c r="K663" s="64"/>
    </row>
    <row r="664" spans="3:11" ht="12.75">
      <c r="C664" s="60"/>
      <c r="J664" s="63"/>
      <c r="K664" s="64"/>
    </row>
    <row r="665" spans="3:11" ht="12.75">
      <c r="C665" s="60"/>
      <c r="J665" s="63"/>
      <c r="K665" s="64"/>
    </row>
    <row r="666" spans="3:11" ht="12.75">
      <c r="C666" s="60"/>
      <c r="J666" s="63"/>
      <c r="K666" s="64"/>
    </row>
    <row r="667" spans="3:11" ht="12.75">
      <c r="C667" s="60"/>
      <c r="J667" s="63"/>
      <c r="K667" s="64"/>
    </row>
    <row r="668" spans="3:11" ht="12.75">
      <c r="C668" s="60"/>
      <c r="J668" s="63"/>
      <c r="K668" s="64"/>
    </row>
    <row r="669" spans="3:11" ht="12.75">
      <c r="C669" s="60"/>
      <c r="J669" s="63"/>
      <c r="K669" s="64"/>
    </row>
    <row r="670" spans="3:11" ht="12.75">
      <c r="C670" s="60"/>
      <c r="J670" s="63"/>
      <c r="K670" s="64"/>
    </row>
    <row r="671" spans="3:11" ht="12.75">
      <c r="C671" s="60"/>
      <c r="J671" s="63"/>
      <c r="K671" s="64"/>
    </row>
    <row r="672" spans="3:11" ht="12.75">
      <c r="C672" s="60"/>
      <c r="J672" s="63"/>
      <c r="K672" s="64"/>
    </row>
    <row r="673" spans="3:11" ht="12.75">
      <c r="C673" s="60"/>
      <c r="J673" s="63"/>
      <c r="K673" s="64"/>
    </row>
    <row r="674" spans="3:11" ht="12.75">
      <c r="C674" s="60"/>
      <c r="J674" s="63"/>
      <c r="K674" s="64"/>
    </row>
    <row r="675" spans="3:11" ht="12.75">
      <c r="C675" s="60"/>
      <c r="J675" s="63"/>
      <c r="K675" s="64"/>
    </row>
    <row r="676" spans="3:11" ht="12.75">
      <c r="C676" s="60"/>
      <c r="J676" s="63"/>
      <c r="K676" s="64"/>
    </row>
    <row r="677" spans="3:11" ht="12.75">
      <c r="C677" s="60"/>
      <c r="J677" s="63"/>
      <c r="K677" s="64"/>
    </row>
    <row r="678" spans="3:11" ht="12.75">
      <c r="C678" s="60"/>
      <c r="J678" s="63"/>
      <c r="K678" s="64"/>
    </row>
    <row r="679" spans="3:11" ht="12.75">
      <c r="C679" s="60"/>
      <c r="J679" s="63"/>
      <c r="K679" s="64"/>
    </row>
    <row r="680" spans="3:11" ht="12.75">
      <c r="C680" s="60"/>
      <c r="J680" s="63"/>
      <c r="K680" s="64"/>
    </row>
    <row r="681" spans="3:11" ht="12.75">
      <c r="C681" s="60"/>
      <c r="J681" s="63"/>
      <c r="K681" s="64"/>
    </row>
    <row r="682" spans="3:11" ht="12.75">
      <c r="C682" s="60"/>
      <c r="J682" s="63"/>
      <c r="K682" s="64"/>
    </row>
    <row r="683" spans="3:11" ht="12.75">
      <c r="C683" s="60"/>
      <c r="J683" s="63"/>
      <c r="K683" s="64"/>
    </row>
    <row r="684" spans="3:11" ht="12.75">
      <c r="C684" s="60"/>
      <c r="J684" s="63"/>
      <c r="K684" s="64"/>
    </row>
    <row r="685" spans="3:11" ht="12.75">
      <c r="C685" s="60"/>
      <c r="J685" s="63"/>
      <c r="K685" s="64"/>
    </row>
    <row r="686" spans="3:11" ht="12.75">
      <c r="C686" s="60"/>
      <c r="J686" s="63"/>
      <c r="K686" s="64"/>
    </row>
    <row r="687" spans="3:11" ht="12.75">
      <c r="C687" s="60"/>
      <c r="J687" s="63"/>
      <c r="K687" s="64"/>
    </row>
    <row r="688" spans="3:11" ht="12.75">
      <c r="C688" s="60"/>
      <c r="J688" s="63"/>
      <c r="K688" s="64"/>
    </row>
    <row r="689" spans="3:11" ht="12.75">
      <c r="C689" s="60"/>
      <c r="J689" s="63"/>
      <c r="K689" s="64"/>
    </row>
    <row r="690" spans="3:11" ht="12.75">
      <c r="C690" s="60"/>
      <c r="J690" s="63"/>
      <c r="K690" s="64"/>
    </row>
    <row r="691" spans="3:11" ht="12.75">
      <c r="C691" s="60"/>
      <c r="J691" s="63"/>
      <c r="K691" s="64"/>
    </row>
    <row r="692" spans="3:11" ht="12.75">
      <c r="C692" s="60"/>
      <c r="J692" s="63"/>
      <c r="K692" s="64"/>
    </row>
    <row r="693" spans="3:11" ht="12.75">
      <c r="C693" s="60"/>
      <c r="J693" s="63"/>
      <c r="K693" s="64"/>
    </row>
    <row r="694" spans="3:11" ht="12.75">
      <c r="C694" s="60"/>
      <c r="J694" s="63"/>
      <c r="K694" s="64"/>
    </row>
    <row r="695" spans="3:11" ht="12.75">
      <c r="C695" s="60"/>
      <c r="J695" s="63"/>
      <c r="K695" s="64"/>
    </row>
    <row r="696" spans="3:11" ht="12.75">
      <c r="C696" s="60"/>
      <c r="J696" s="63"/>
      <c r="K696" s="64"/>
    </row>
    <row r="697" spans="3:11" ht="12.75">
      <c r="C697" s="60"/>
      <c r="J697" s="63"/>
      <c r="K697" s="64"/>
    </row>
    <row r="698" spans="3:11" ht="12.75">
      <c r="C698" s="60"/>
      <c r="J698" s="63"/>
      <c r="K698" s="64"/>
    </row>
    <row r="699" spans="3:11" ht="12.75">
      <c r="C699" s="60"/>
      <c r="J699" s="63"/>
      <c r="K699" s="64"/>
    </row>
    <row r="700" spans="3:11" ht="12.75">
      <c r="C700" s="60"/>
      <c r="J700" s="63"/>
      <c r="K700" s="64"/>
    </row>
    <row r="701" spans="3:11" ht="12.75">
      <c r="C701" s="60"/>
      <c r="J701" s="63"/>
      <c r="K701" s="64"/>
    </row>
    <row r="702" spans="3:11" ht="12.75">
      <c r="C702" s="60"/>
      <c r="J702" s="63"/>
      <c r="K702" s="64"/>
    </row>
    <row r="703" spans="3:11" ht="12.75">
      <c r="C703" s="60"/>
      <c r="J703" s="63"/>
      <c r="K703" s="64"/>
    </row>
    <row r="704" spans="3:11" ht="12.75">
      <c r="C704" s="60"/>
      <c r="J704" s="63"/>
      <c r="K704" s="64"/>
    </row>
    <row r="705" spans="3:11" ht="12.75">
      <c r="C705" s="60"/>
      <c r="J705" s="63"/>
      <c r="K705" s="64"/>
    </row>
    <row r="706" spans="3:11" ht="12.75">
      <c r="C706" s="60"/>
      <c r="J706" s="63"/>
      <c r="K706" s="64"/>
    </row>
    <row r="707" spans="3:11" ht="12.75">
      <c r="C707" s="60"/>
      <c r="J707" s="63"/>
      <c r="K707" s="64"/>
    </row>
    <row r="708" spans="3:11" ht="12.75">
      <c r="C708" s="60"/>
      <c r="J708" s="63"/>
      <c r="K708" s="64"/>
    </row>
    <row r="709" spans="3:11" ht="12.75">
      <c r="C709" s="60"/>
      <c r="J709" s="63"/>
      <c r="K709" s="64"/>
    </row>
    <row r="710" spans="3:11" ht="12.75">
      <c r="C710" s="60"/>
      <c r="J710" s="63"/>
      <c r="K710" s="64"/>
    </row>
    <row r="711" spans="3:11" ht="12.75">
      <c r="C711" s="60"/>
      <c r="J711" s="63"/>
      <c r="K711" s="64"/>
    </row>
    <row r="712" spans="3:11" ht="12.75">
      <c r="C712" s="60"/>
      <c r="J712" s="63"/>
      <c r="K712" s="64"/>
    </row>
    <row r="713" spans="3:11" ht="12.75">
      <c r="C713" s="60"/>
      <c r="J713" s="63"/>
      <c r="K713" s="64"/>
    </row>
    <row r="714" spans="3:11" ht="12.75">
      <c r="C714" s="60"/>
      <c r="J714" s="63"/>
      <c r="K714" s="64"/>
    </row>
    <row r="715" spans="3:11" ht="12.75">
      <c r="C715" s="60"/>
      <c r="J715" s="63"/>
      <c r="K715" s="64"/>
    </row>
    <row r="716" spans="3:11" ht="12.75">
      <c r="C716" s="60"/>
      <c r="J716" s="63"/>
      <c r="K716" s="64"/>
    </row>
    <row r="717" spans="3:11" ht="12.75">
      <c r="C717" s="60"/>
      <c r="J717" s="63"/>
      <c r="K717" s="64"/>
    </row>
    <row r="718" spans="3:11" ht="12.75">
      <c r="C718" s="60"/>
      <c r="J718" s="63"/>
      <c r="K718" s="64"/>
    </row>
    <row r="719" spans="3:11" ht="12.75">
      <c r="C719" s="60"/>
      <c r="J719" s="63"/>
      <c r="K719" s="64"/>
    </row>
    <row r="720" spans="3:11" ht="12.75">
      <c r="C720" s="60"/>
      <c r="J720" s="63"/>
      <c r="K720" s="64"/>
    </row>
    <row r="721" spans="3:11" ht="12.75">
      <c r="C721" s="60"/>
      <c r="J721" s="63"/>
      <c r="K721" s="64"/>
    </row>
    <row r="722" spans="3:11" ht="12.75">
      <c r="C722" s="60"/>
      <c r="J722" s="63"/>
      <c r="K722" s="64"/>
    </row>
    <row r="723" spans="3:11" ht="12.75">
      <c r="C723" s="60"/>
      <c r="J723" s="63"/>
      <c r="K723" s="64"/>
    </row>
    <row r="724" spans="3:11" ht="12.75">
      <c r="C724" s="60"/>
      <c r="J724" s="63"/>
      <c r="K724" s="64"/>
    </row>
    <row r="725" spans="3:11" ht="12.75">
      <c r="C725" s="60"/>
      <c r="J725" s="63"/>
      <c r="K725" s="64"/>
    </row>
    <row r="726" spans="3:11" ht="12.75">
      <c r="C726" s="60"/>
      <c r="J726" s="63"/>
      <c r="K726" s="64"/>
    </row>
    <row r="727" spans="3:11" ht="12.75">
      <c r="C727" s="60"/>
      <c r="J727" s="63"/>
      <c r="K727" s="64"/>
    </row>
    <row r="728" spans="3:11" ht="12.75">
      <c r="C728" s="60"/>
      <c r="J728" s="63"/>
      <c r="K728" s="64"/>
    </row>
    <row r="729" spans="3:11" ht="12.75">
      <c r="C729" s="60"/>
      <c r="J729" s="63"/>
      <c r="K729" s="64"/>
    </row>
    <row r="730" spans="3:11" ht="12.75">
      <c r="C730" s="60"/>
      <c r="J730" s="63"/>
      <c r="K730" s="64"/>
    </row>
    <row r="731" spans="3:11" ht="12.75">
      <c r="C731" s="60"/>
      <c r="J731" s="63"/>
      <c r="K731" s="64"/>
    </row>
    <row r="732" spans="3:11" ht="12.75">
      <c r="C732" s="60"/>
      <c r="J732" s="63"/>
      <c r="K732" s="64"/>
    </row>
    <row r="733" spans="3:11" ht="12.75">
      <c r="C733" s="60"/>
      <c r="J733" s="63"/>
      <c r="K733" s="64"/>
    </row>
    <row r="734" spans="3:11" ht="12.75">
      <c r="C734" s="60"/>
      <c r="J734" s="63"/>
      <c r="K734" s="64"/>
    </row>
    <row r="735" spans="3:11" ht="12.75">
      <c r="C735" s="60"/>
      <c r="J735" s="63"/>
      <c r="K735" s="64"/>
    </row>
    <row r="736" spans="3:11" ht="12.75">
      <c r="C736" s="60"/>
      <c r="J736" s="63"/>
      <c r="K736" s="64"/>
    </row>
    <row r="737" spans="3:11" ht="12.75">
      <c r="C737" s="60"/>
      <c r="J737" s="63"/>
      <c r="K737" s="64"/>
    </row>
    <row r="738" spans="3:11" ht="12.75">
      <c r="C738" s="60"/>
      <c r="J738" s="63"/>
      <c r="K738" s="64"/>
    </row>
    <row r="739" spans="3:11" ht="12.75">
      <c r="C739" s="60"/>
      <c r="J739" s="63"/>
      <c r="K739" s="64"/>
    </row>
    <row r="740" spans="3:11" ht="12.75">
      <c r="C740" s="60"/>
      <c r="J740" s="63"/>
      <c r="K740" s="64"/>
    </row>
    <row r="741" spans="3:11" ht="12.75">
      <c r="C741" s="60"/>
      <c r="J741" s="63"/>
      <c r="K741" s="64"/>
    </row>
    <row r="742" spans="3:11" ht="12.75">
      <c r="C742" s="60"/>
      <c r="J742" s="63"/>
      <c r="K742" s="64"/>
    </row>
    <row r="743" spans="3:11" ht="12.75">
      <c r="C743" s="60"/>
      <c r="J743" s="63"/>
      <c r="K743" s="64"/>
    </row>
    <row r="744" spans="3:11" ht="12.75">
      <c r="C744" s="60"/>
      <c r="J744" s="63"/>
      <c r="K744" s="64"/>
    </row>
    <row r="745" spans="3:11" ht="12.75">
      <c r="C745" s="60"/>
      <c r="J745" s="63"/>
      <c r="K745" s="64"/>
    </row>
    <row r="746" spans="3:11" ht="12.75">
      <c r="C746" s="60"/>
      <c r="J746" s="63"/>
      <c r="K746" s="64"/>
    </row>
    <row r="747" spans="3:11" ht="12.75">
      <c r="C747" s="60"/>
      <c r="J747" s="63"/>
      <c r="K747" s="64"/>
    </row>
    <row r="748" spans="3:11" ht="12.75">
      <c r="C748" s="60"/>
      <c r="J748" s="63"/>
      <c r="K748" s="64"/>
    </row>
    <row r="749" spans="3:11" ht="12.75">
      <c r="C749" s="60"/>
      <c r="J749" s="63"/>
      <c r="K749" s="64"/>
    </row>
    <row r="750" spans="3:11" ht="12.75">
      <c r="C750" s="60"/>
      <c r="J750" s="63"/>
      <c r="K750" s="64"/>
    </row>
    <row r="751" spans="3:11" ht="12.75">
      <c r="C751" s="60"/>
      <c r="J751" s="63"/>
      <c r="K751" s="64"/>
    </row>
    <row r="752" spans="3:11" ht="12.75">
      <c r="C752" s="60"/>
      <c r="J752" s="63"/>
      <c r="K752" s="64"/>
    </row>
    <row r="753" spans="3:11" ht="12.75">
      <c r="C753" s="60"/>
      <c r="J753" s="63"/>
      <c r="K753" s="64"/>
    </row>
    <row r="754" spans="3:11" ht="12.75">
      <c r="C754" s="60"/>
      <c r="J754" s="63"/>
      <c r="K754" s="64"/>
    </row>
    <row r="755" spans="3:11" ht="12.75">
      <c r="C755" s="60"/>
      <c r="J755" s="63"/>
      <c r="K755" s="64"/>
    </row>
    <row r="756" spans="3:11" ht="12.75">
      <c r="C756" s="60"/>
      <c r="J756" s="63"/>
      <c r="K756" s="64"/>
    </row>
    <row r="757" spans="3:11" ht="12.75">
      <c r="C757" s="60"/>
      <c r="J757" s="63"/>
      <c r="K757" s="64"/>
    </row>
    <row r="758" spans="3:11" ht="12.75">
      <c r="C758" s="60"/>
      <c r="J758" s="63"/>
      <c r="K758" s="64"/>
    </row>
    <row r="759" spans="3:11" ht="12.75">
      <c r="C759" s="60"/>
      <c r="J759" s="63"/>
      <c r="K759" s="64"/>
    </row>
    <row r="760" spans="3:11" ht="12.75">
      <c r="C760" s="60"/>
      <c r="J760" s="63"/>
      <c r="K760" s="64"/>
    </row>
    <row r="761" spans="3:11" ht="12.75">
      <c r="C761" s="60"/>
      <c r="J761" s="63"/>
      <c r="K761" s="64"/>
    </row>
    <row r="762" spans="3:11" ht="12.75">
      <c r="C762" s="60"/>
      <c r="J762" s="63"/>
      <c r="K762" s="64"/>
    </row>
    <row r="763" spans="3:11" ht="12.75">
      <c r="C763" s="60"/>
      <c r="J763" s="63"/>
      <c r="K763" s="64"/>
    </row>
    <row r="764" spans="3:11" ht="12.75">
      <c r="C764" s="60"/>
      <c r="J764" s="63"/>
      <c r="K764" s="64"/>
    </row>
    <row r="765" spans="3:11" ht="12.75">
      <c r="C765" s="60"/>
      <c r="J765" s="63"/>
      <c r="K765" s="64"/>
    </row>
    <row r="766" spans="3:11" ht="12.75">
      <c r="C766" s="60"/>
      <c r="J766" s="63"/>
      <c r="K766" s="64"/>
    </row>
    <row r="767" spans="3:11" ht="12.75">
      <c r="C767" s="60"/>
      <c r="J767" s="63"/>
      <c r="K767" s="64"/>
    </row>
    <row r="768" spans="3:11" ht="12.75">
      <c r="C768" s="60"/>
      <c r="J768" s="63"/>
      <c r="K768" s="64"/>
    </row>
    <row r="769" spans="3:11" ht="12.75">
      <c r="C769" s="60"/>
      <c r="J769" s="63"/>
      <c r="K769" s="64"/>
    </row>
    <row r="770" spans="3:11" ht="12.75">
      <c r="C770" s="60"/>
      <c r="J770" s="63"/>
      <c r="K770" s="64"/>
    </row>
    <row r="771" spans="3:11" ht="12.75">
      <c r="C771" s="60"/>
      <c r="J771" s="63"/>
      <c r="K771" s="64"/>
    </row>
    <row r="772" spans="3:11" ht="12.75">
      <c r="C772" s="60"/>
      <c r="J772" s="63"/>
      <c r="K772" s="64"/>
    </row>
    <row r="773" spans="3:11" ht="12.75">
      <c r="C773" s="60"/>
      <c r="J773" s="63"/>
      <c r="K773" s="64"/>
    </row>
    <row r="774" spans="3:11" ht="12.75">
      <c r="C774" s="60"/>
      <c r="J774" s="63"/>
      <c r="K774" s="64"/>
    </row>
    <row r="775" spans="3:11" ht="12.75">
      <c r="C775" s="60"/>
      <c r="J775" s="63"/>
      <c r="K775" s="64"/>
    </row>
    <row r="776" spans="3:11" ht="12.75">
      <c r="C776" s="60"/>
      <c r="J776" s="63"/>
      <c r="K776" s="64"/>
    </row>
    <row r="777" spans="3:11" ht="12.75">
      <c r="C777" s="60"/>
      <c r="J777" s="63"/>
      <c r="K777" s="64"/>
    </row>
    <row r="778" spans="3:11" ht="12.75">
      <c r="C778" s="60"/>
      <c r="J778" s="63"/>
      <c r="K778" s="64"/>
    </row>
    <row r="779" spans="3:11" ht="12.75">
      <c r="C779" s="60"/>
      <c r="J779" s="63"/>
      <c r="K779" s="64"/>
    </row>
    <row r="780" spans="3:11" ht="12.75">
      <c r="C780" s="60"/>
      <c r="J780" s="63"/>
      <c r="K780" s="64"/>
    </row>
    <row r="781" spans="3:11" ht="12.75">
      <c r="C781" s="60"/>
      <c r="J781" s="63"/>
      <c r="K781" s="64"/>
    </row>
    <row r="782" spans="3:11" ht="12.75">
      <c r="C782" s="60"/>
      <c r="J782" s="63"/>
      <c r="K782" s="64"/>
    </row>
    <row r="783" spans="3:11" ht="12.75">
      <c r="C783" s="60"/>
      <c r="J783" s="63"/>
      <c r="K783" s="64"/>
    </row>
    <row r="784" spans="3:11" ht="12.75">
      <c r="C784" s="60"/>
      <c r="J784" s="63"/>
      <c r="K784" s="64"/>
    </row>
    <row r="785" spans="3:11" ht="12.75">
      <c r="C785" s="60"/>
      <c r="J785" s="63"/>
      <c r="K785" s="64"/>
    </row>
    <row r="786" spans="3:11" ht="12.75">
      <c r="C786" s="60"/>
      <c r="J786" s="63"/>
      <c r="K786" s="64"/>
    </row>
    <row r="787" spans="3:11" ht="12.75">
      <c r="C787" s="60"/>
      <c r="J787" s="63"/>
      <c r="K787" s="64"/>
    </row>
    <row r="788" spans="3:11" ht="12.75">
      <c r="C788" s="60"/>
      <c r="J788" s="63"/>
      <c r="K788" s="64"/>
    </row>
    <row r="789" spans="3:11" ht="12.75">
      <c r="C789" s="60"/>
      <c r="J789" s="63"/>
      <c r="K789" s="64"/>
    </row>
    <row r="790" spans="3:11" ht="12.75">
      <c r="C790" s="60"/>
      <c r="J790" s="63"/>
      <c r="K790" s="64"/>
    </row>
    <row r="791" spans="3:11" ht="12.75">
      <c r="C791" s="60"/>
      <c r="J791" s="63"/>
      <c r="K791" s="64"/>
    </row>
    <row r="792" spans="3:11" ht="12.75">
      <c r="C792" s="60"/>
      <c r="J792" s="63"/>
      <c r="K792" s="64"/>
    </row>
    <row r="793" spans="3:11" ht="12.75">
      <c r="C793" s="60"/>
      <c r="J793" s="63"/>
      <c r="K793" s="64"/>
    </row>
    <row r="794" spans="3:11" ht="12.75">
      <c r="C794" s="60"/>
      <c r="J794" s="63"/>
      <c r="K794" s="64"/>
    </row>
    <row r="795" spans="3:11" ht="12.75">
      <c r="C795" s="60"/>
      <c r="J795" s="63"/>
      <c r="K795" s="64"/>
    </row>
    <row r="796" spans="3:11" ht="12.75">
      <c r="C796" s="60"/>
      <c r="J796" s="63"/>
      <c r="K796" s="64"/>
    </row>
    <row r="797" spans="3:11" ht="12.75">
      <c r="C797" s="60"/>
      <c r="J797" s="63"/>
      <c r="K797" s="64"/>
    </row>
    <row r="798" spans="3:11" ht="12.75">
      <c r="C798" s="60"/>
      <c r="J798" s="63"/>
      <c r="K798" s="64"/>
    </row>
    <row r="799" spans="3:11" ht="12.75">
      <c r="C799" s="60"/>
      <c r="J799" s="63"/>
      <c r="K799" s="64"/>
    </row>
    <row r="800" spans="3:11" ht="12.75">
      <c r="C800" s="60"/>
      <c r="J800" s="63"/>
      <c r="K800" s="64"/>
    </row>
    <row r="801" spans="3:11" ht="12.75">
      <c r="C801" s="60"/>
      <c r="J801" s="63"/>
      <c r="K801" s="64"/>
    </row>
    <row r="802" spans="3:11" ht="12.75">
      <c r="C802" s="60"/>
      <c r="J802" s="63"/>
      <c r="K802" s="64"/>
    </row>
    <row r="803" spans="3:11" ht="12.75">
      <c r="C803" s="60"/>
      <c r="J803" s="63"/>
      <c r="K803" s="64"/>
    </row>
    <row r="804" spans="3:11" ht="12.75">
      <c r="C804" s="60"/>
      <c r="J804" s="63"/>
      <c r="K804" s="64"/>
    </row>
    <row r="805" spans="3:11" ht="12.75">
      <c r="C805" s="60"/>
      <c r="J805" s="63"/>
      <c r="K805" s="64"/>
    </row>
    <row r="806" spans="3:11" ht="12.75">
      <c r="C806" s="60"/>
      <c r="J806" s="63"/>
      <c r="K806" s="64"/>
    </row>
    <row r="807" spans="3:11" ht="12.75">
      <c r="C807" s="60"/>
      <c r="J807" s="63"/>
      <c r="K807" s="64"/>
    </row>
    <row r="808" spans="3:11" ht="12.75">
      <c r="C808" s="60"/>
      <c r="J808" s="63"/>
      <c r="K808" s="64"/>
    </row>
    <row r="809" spans="3:11" ht="12.75">
      <c r="C809" s="60"/>
      <c r="J809" s="63"/>
      <c r="K809" s="64"/>
    </row>
    <row r="810" spans="3:11" ht="12.75">
      <c r="C810" s="60"/>
      <c r="J810" s="63"/>
      <c r="K810" s="64"/>
    </row>
    <row r="811" spans="3:11" ht="12.75">
      <c r="C811" s="60"/>
      <c r="J811" s="63"/>
      <c r="K811" s="64"/>
    </row>
    <row r="812" spans="3:11" ht="12.75">
      <c r="C812" s="60"/>
      <c r="J812" s="63"/>
      <c r="K812" s="64"/>
    </row>
    <row r="813" spans="3:11" ht="12.75">
      <c r="C813" s="60"/>
      <c r="J813" s="63"/>
      <c r="K813" s="64"/>
    </row>
    <row r="814" spans="3:11" ht="12.75">
      <c r="C814" s="60"/>
      <c r="J814" s="63"/>
      <c r="K814" s="64"/>
    </row>
    <row r="815" spans="3:11" ht="12.75">
      <c r="C815" s="60"/>
      <c r="J815" s="63"/>
      <c r="K815" s="64"/>
    </row>
    <row r="816" spans="3:11" ht="12.75">
      <c r="C816" s="60"/>
      <c r="J816" s="63"/>
      <c r="K816" s="64"/>
    </row>
    <row r="817" spans="3:11" ht="12.75">
      <c r="C817" s="60"/>
      <c r="J817" s="63"/>
      <c r="K817" s="64"/>
    </row>
    <row r="818" spans="3:11" ht="12.75">
      <c r="C818" s="60"/>
      <c r="J818" s="63"/>
      <c r="K818" s="64"/>
    </row>
    <row r="819" spans="3:11" ht="12.75">
      <c r="C819" s="60"/>
      <c r="J819" s="63"/>
      <c r="K819" s="64"/>
    </row>
    <row r="820" spans="3:11" ht="12.75">
      <c r="C820" s="60"/>
      <c r="J820" s="63"/>
      <c r="K820" s="64"/>
    </row>
    <row r="821" spans="3:11" ht="12.75">
      <c r="C821" s="60"/>
      <c r="J821" s="63"/>
      <c r="K821" s="64"/>
    </row>
    <row r="822" spans="3:11" ht="12.75">
      <c r="C822" s="60"/>
      <c r="J822" s="63"/>
      <c r="K822" s="64"/>
    </row>
    <row r="823" spans="3:11" ht="12.75">
      <c r="C823" s="60"/>
      <c r="J823" s="63"/>
      <c r="K823" s="64"/>
    </row>
    <row r="824" spans="3:11" ht="12.75">
      <c r="C824" s="60"/>
      <c r="J824" s="63"/>
      <c r="K824" s="64"/>
    </row>
    <row r="825" spans="3:11" ht="12.75">
      <c r="C825" s="60"/>
      <c r="J825" s="63"/>
      <c r="K825" s="64"/>
    </row>
    <row r="826" spans="3:11" ht="12.75">
      <c r="C826" s="60"/>
      <c r="J826" s="63"/>
      <c r="K826" s="64"/>
    </row>
    <row r="827" spans="3:11" ht="12.75">
      <c r="C827" s="60"/>
      <c r="J827" s="63"/>
      <c r="K827" s="64"/>
    </row>
    <row r="828" spans="3:11" ht="12.75">
      <c r="C828" s="60"/>
      <c r="J828" s="63"/>
      <c r="K828" s="64"/>
    </row>
    <row r="829" spans="3:11" ht="12.75">
      <c r="C829" s="60"/>
      <c r="J829" s="63"/>
      <c r="K829" s="64"/>
    </row>
    <row r="830" spans="3:11" ht="12.75">
      <c r="C830" s="60"/>
      <c r="J830" s="63"/>
      <c r="K830" s="64"/>
    </row>
    <row r="831" spans="3:11" ht="12.75">
      <c r="C831" s="60"/>
      <c r="J831" s="63"/>
      <c r="K831" s="64"/>
    </row>
    <row r="832" spans="3:11" ht="12.75">
      <c r="C832" s="60"/>
      <c r="J832" s="63"/>
      <c r="K832" s="64"/>
    </row>
    <row r="833" spans="3:11" ht="12.75">
      <c r="C833" s="60"/>
      <c r="J833" s="63"/>
      <c r="K833" s="64"/>
    </row>
    <row r="834" spans="3:11" ht="12.75">
      <c r="C834" s="60"/>
      <c r="J834" s="63"/>
      <c r="K834" s="64"/>
    </row>
    <row r="835" spans="3:11" ht="12.75">
      <c r="C835" s="60"/>
      <c r="J835" s="63"/>
      <c r="K835" s="64"/>
    </row>
    <row r="836" spans="3:11" ht="12.75">
      <c r="C836" s="60"/>
      <c r="J836" s="63"/>
      <c r="K836" s="64"/>
    </row>
    <row r="837" spans="3:11" ht="12.75">
      <c r="C837" s="60"/>
      <c r="J837" s="63"/>
      <c r="K837" s="64"/>
    </row>
    <row r="838" spans="3:11" ht="12.75">
      <c r="C838" s="60"/>
      <c r="J838" s="63"/>
      <c r="K838" s="64"/>
    </row>
    <row r="839" spans="3:11" ht="12.75">
      <c r="C839" s="60"/>
      <c r="J839" s="63"/>
      <c r="K839" s="64"/>
    </row>
    <row r="840" spans="3:11" ht="12.75">
      <c r="C840" s="60"/>
      <c r="J840" s="63"/>
      <c r="K840" s="64"/>
    </row>
    <row r="841" spans="3:11" ht="12.75">
      <c r="C841" s="60"/>
      <c r="J841" s="63"/>
      <c r="K841" s="64"/>
    </row>
    <row r="842" spans="3:11" ht="12.75">
      <c r="C842" s="60"/>
      <c r="J842" s="63"/>
      <c r="K842" s="64"/>
    </row>
    <row r="843" spans="3:11" ht="12.75">
      <c r="C843" s="60"/>
      <c r="J843" s="63"/>
      <c r="K843" s="64"/>
    </row>
    <row r="844" spans="3:11" ht="12.75">
      <c r="C844" s="60"/>
      <c r="J844" s="63"/>
      <c r="K844" s="64"/>
    </row>
    <row r="845" spans="3:11" ht="12.75">
      <c r="C845" s="60"/>
      <c r="J845" s="63"/>
      <c r="K845" s="64"/>
    </row>
    <row r="846" spans="3:11" ht="12.75">
      <c r="C846" s="60"/>
      <c r="J846" s="63"/>
      <c r="K846" s="64"/>
    </row>
    <row r="847" spans="3:11" ht="12.75">
      <c r="C847" s="60"/>
      <c r="J847" s="63"/>
      <c r="K847" s="64"/>
    </row>
    <row r="848" spans="3:11" ht="12.75">
      <c r="C848" s="60"/>
      <c r="J848" s="63"/>
      <c r="K848" s="64"/>
    </row>
    <row r="849" spans="3:11" ht="12.75">
      <c r="C849" s="60"/>
      <c r="J849" s="63"/>
      <c r="K849" s="64"/>
    </row>
    <row r="850" spans="3:11" ht="12.75">
      <c r="C850" s="60"/>
      <c r="J850" s="63"/>
      <c r="K850" s="64"/>
    </row>
    <row r="851" spans="3:11" ht="12.75">
      <c r="C851" s="60"/>
      <c r="J851" s="63"/>
      <c r="K851" s="64"/>
    </row>
    <row r="852" spans="3:11" ht="12.75">
      <c r="C852" s="60"/>
      <c r="J852" s="63"/>
      <c r="K852" s="64"/>
    </row>
    <row r="853" spans="3:11" ht="12.75">
      <c r="C853" s="60"/>
      <c r="J853" s="63"/>
      <c r="K853" s="64"/>
    </row>
    <row r="854" spans="3:11" ht="12.75">
      <c r="C854" s="60"/>
      <c r="J854" s="63"/>
      <c r="K854" s="64"/>
    </row>
    <row r="855" spans="3:11" ht="12.75">
      <c r="C855" s="60"/>
      <c r="J855" s="63"/>
      <c r="K855" s="64"/>
    </row>
    <row r="856" spans="3:11" ht="12.75">
      <c r="C856" s="60"/>
      <c r="J856" s="63"/>
      <c r="K856" s="64"/>
    </row>
    <row r="857" spans="3:11" ht="12.75">
      <c r="C857" s="60"/>
      <c r="J857" s="63"/>
      <c r="K857" s="64"/>
    </row>
    <row r="858" spans="3:11" ht="12.75">
      <c r="C858" s="60"/>
      <c r="J858" s="63"/>
      <c r="K858" s="64"/>
    </row>
    <row r="859" spans="3:11" ht="12.75">
      <c r="C859" s="60"/>
      <c r="J859" s="63"/>
      <c r="K859" s="64"/>
    </row>
    <row r="860" spans="3:11" ht="12.75">
      <c r="C860" s="60"/>
      <c r="J860" s="63"/>
      <c r="K860" s="64"/>
    </row>
    <row r="861" spans="3:11" ht="12.75">
      <c r="C861" s="60"/>
      <c r="J861" s="63"/>
      <c r="K861" s="64"/>
    </row>
    <row r="862" spans="3:11" ht="12.75">
      <c r="C862" s="60"/>
      <c r="J862" s="63"/>
      <c r="K862" s="64"/>
    </row>
    <row r="863" spans="3:11" ht="12.75">
      <c r="C863" s="60"/>
      <c r="J863" s="63"/>
      <c r="K863" s="64"/>
    </row>
    <row r="864" spans="3:11" ht="12.75">
      <c r="C864" s="60"/>
      <c r="J864" s="63"/>
      <c r="K864" s="64"/>
    </row>
    <row r="865" spans="3:11" ht="12.75">
      <c r="C865" s="60"/>
      <c r="J865" s="63"/>
      <c r="K865" s="64"/>
    </row>
    <row r="866" spans="3:11" ht="12.75">
      <c r="C866" s="60"/>
      <c r="J866" s="63"/>
      <c r="K866" s="64"/>
    </row>
    <row r="867" spans="3:11" ht="12.75">
      <c r="C867" s="60"/>
      <c r="J867" s="63"/>
      <c r="K867" s="64"/>
    </row>
    <row r="868" spans="3:11" ht="12.75">
      <c r="C868" s="60"/>
      <c r="J868" s="63"/>
      <c r="K868" s="64"/>
    </row>
    <row r="869" spans="3:11" ht="12.75">
      <c r="C869" s="60"/>
      <c r="J869" s="63"/>
      <c r="K869" s="64"/>
    </row>
    <row r="870" spans="3:11" ht="12.75">
      <c r="C870" s="60"/>
      <c r="J870" s="63"/>
      <c r="K870" s="64"/>
    </row>
    <row r="871" spans="3:11" ht="12.75">
      <c r="C871" s="60"/>
      <c r="J871" s="63"/>
      <c r="K871" s="64"/>
    </row>
    <row r="872" spans="3:11" ht="12.75">
      <c r="C872" s="60"/>
      <c r="J872" s="63"/>
      <c r="K872" s="64"/>
    </row>
    <row r="873" spans="3:11" ht="12.75">
      <c r="C873" s="60"/>
      <c r="J873" s="63"/>
      <c r="K873" s="64"/>
    </row>
    <row r="874" spans="3:11" ht="12.75">
      <c r="C874" s="60"/>
      <c r="J874" s="63"/>
      <c r="K874" s="64"/>
    </row>
    <row r="875" spans="3:11" ht="12.75">
      <c r="C875" s="60"/>
      <c r="J875" s="63"/>
      <c r="K875" s="64"/>
    </row>
    <row r="876" spans="3:11" ht="12.75">
      <c r="C876" s="60"/>
      <c r="J876" s="63"/>
      <c r="K876" s="64"/>
    </row>
    <row r="877" spans="3:11" ht="12.75">
      <c r="C877" s="60"/>
      <c r="J877" s="63"/>
      <c r="K877" s="64"/>
    </row>
    <row r="878" spans="3:11" ht="12.75">
      <c r="C878" s="60"/>
      <c r="J878" s="63"/>
      <c r="K878" s="64"/>
    </row>
    <row r="879" spans="3:11" ht="12.75">
      <c r="C879" s="60"/>
      <c r="J879" s="63"/>
      <c r="K879" s="64"/>
    </row>
    <row r="880" spans="3:11" ht="12.75">
      <c r="C880" s="60"/>
      <c r="J880" s="63"/>
      <c r="K880" s="64"/>
    </row>
    <row r="881" spans="3:11" ht="12.75">
      <c r="C881" s="60"/>
      <c r="J881" s="63"/>
      <c r="K881" s="64"/>
    </row>
    <row r="882" spans="3:11" ht="12.75">
      <c r="C882" s="60"/>
      <c r="J882" s="63"/>
      <c r="K882" s="64"/>
    </row>
    <row r="883" spans="3:11" ht="12.75">
      <c r="C883" s="60"/>
      <c r="J883" s="63"/>
      <c r="K883" s="64"/>
    </row>
    <row r="884" spans="3:11" ht="12.75">
      <c r="C884" s="60"/>
      <c r="J884" s="63"/>
      <c r="K884" s="64"/>
    </row>
    <row r="885" spans="3:11" ht="12.75">
      <c r="C885" s="60"/>
      <c r="J885" s="63"/>
      <c r="K885" s="64"/>
    </row>
    <row r="886" spans="3:11" ht="12.75">
      <c r="C886" s="60"/>
      <c r="J886" s="63"/>
      <c r="K886" s="64"/>
    </row>
    <row r="887" spans="3:11" ht="12.75">
      <c r="C887" s="60"/>
      <c r="J887" s="63"/>
      <c r="K887" s="64"/>
    </row>
    <row r="888" spans="3:11" ht="12.75">
      <c r="C888" s="60"/>
      <c r="J888" s="63"/>
      <c r="K888" s="64"/>
    </row>
    <row r="889" spans="3:11" ht="12.75">
      <c r="C889" s="60"/>
      <c r="J889" s="63"/>
      <c r="K889" s="64"/>
    </row>
    <row r="890" spans="3:11" ht="12.75">
      <c r="C890" s="60"/>
      <c r="J890" s="63"/>
      <c r="K890" s="64"/>
    </row>
    <row r="891" spans="3:11" ht="12.75">
      <c r="C891" s="60"/>
      <c r="J891" s="63"/>
      <c r="K891" s="64"/>
    </row>
    <row r="892" spans="3:11" ht="12.75">
      <c r="C892" s="60"/>
      <c r="J892" s="63"/>
      <c r="K892" s="64"/>
    </row>
    <row r="893" spans="3:11" ht="12.75">
      <c r="C893" s="60"/>
      <c r="J893" s="63"/>
      <c r="K893" s="64"/>
    </row>
    <row r="894" spans="3:11" ht="12.75">
      <c r="C894" s="60"/>
      <c r="J894" s="63"/>
      <c r="K894" s="64"/>
    </row>
    <row r="895" spans="3:11" ht="12.75">
      <c r="C895" s="60"/>
      <c r="J895" s="63"/>
      <c r="K895" s="64"/>
    </row>
    <row r="896" spans="3:11" ht="12.75">
      <c r="C896" s="60"/>
      <c r="J896" s="63"/>
      <c r="K896" s="64"/>
    </row>
    <row r="897" spans="3:11" ht="12.75">
      <c r="C897" s="60"/>
      <c r="J897" s="63"/>
      <c r="K897" s="64"/>
    </row>
    <row r="898" spans="3:11" ht="12.75">
      <c r="C898" s="60"/>
      <c r="J898" s="63"/>
      <c r="K898" s="64"/>
    </row>
    <row r="899" spans="3:11" ht="12.75">
      <c r="C899" s="60"/>
      <c r="J899" s="63"/>
      <c r="K899" s="64"/>
    </row>
    <row r="900" spans="3:11" ht="12.75">
      <c r="C900" s="60"/>
      <c r="J900" s="63"/>
      <c r="K900" s="64"/>
    </row>
    <row r="901" spans="3:11" ht="12.75">
      <c r="C901" s="60"/>
      <c r="J901" s="63"/>
      <c r="K901" s="64"/>
    </row>
    <row r="902" spans="3:11" ht="12.75">
      <c r="C902" s="60"/>
      <c r="J902" s="63"/>
      <c r="K902" s="64"/>
    </row>
    <row r="903" spans="3:11" ht="12.75">
      <c r="C903" s="60"/>
      <c r="J903" s="63"/>
      <c r="K903" s="64"/>
    </row>
    <row r="904" spans="3:11" ht="12.75">
      <c r="C904" s="60"/>
      <c r="J904" s="63"/>
      <c r="K904" s="64"/>
    </row>
    <row r="905" spans="3:11" ht="12.75">
      <c r="C905" s="60"/>
      <c r="J905" s="63"/>
      <c r="K905" s="64"/>
    </row>
    <row r="906" spans="3:11" ht="12.75">
      <c r="C906" s="60"/>
      <c r="J906" s="63"/>
      <c r="K906" s="64"/>
    </row>
    <row r="907" spans="3:11" ht="12.75">
      <c r="C907" s="60"/>
      <c r="J907" s="63"/>
      <c r="K907" s="64"/>
    </row>
    <row r="908" spans="3:11" ht="12.75">
      <c r="C908" s="60"/>
      <c r="J908" s="63"/>
      <c r="K908" s="64"/>
    </row>
    <row r="909" spans="3:11" ht="12.75">
      <c r="C909" s="60"/>
      <c r="J909" s="63"/>
      <c r="K909" s="64"/>
    </row>
    <row r="910" spans="3:11" ht="12.75">
      <c r="C910" s="60"/>
      <c r="J910" s="63"/>
      <c r="K910" s="64"/>
    </row>
    <row r="911" spans="3:11" ht="12.75">
      <c r="C911" s="60"/>
      <c r="J911" s="63"/>
      <c r="K911" s="64"/>
    </row>
    <row r="912" spans="3:11" ht="12.75">
      <c r="C912" s="60"/>
      <c r="J912" s="63"/>
      <c r="K912" s="64"/>
    </row>
    <row r="913" spans="3:11" ht="12.75">
      <c r="C913" s="60"/>
      <c r="J913" s="63"/>
      <c r="K913" s="64"/>
    </row>
    <row r="914" spans="3:11" ht="12.75">
      <c r="C914" s="60"/>
      <c r="J914" s="63"/>
      <c r="K914" s="64"/>
    </row>
    <row r="915" spans="3:11" ht="12.75">
      <c r="C915" s="60"/>
      <c r="J915" s="63"/>
      <c r="K915" s="64"/>
    </row>
    <row r="916" spans="3:11" ht="12.75">
      <c r="C916" s="60"/>
      <c r="J916" s="63"/>
      <c r="K916" s="64"/>
    </row>
    <row r="917" spans="3:11" ht="12.75">
      <c r="C917" s="60"/>
      <c r="J917" s="63"/>
      <c r="K917" s="64"/>
    </row>
    <row r="918" spans="3:11" ht="12.75">
      <c r="C918" s="60"/>
      <c r="J918" s="63"/>
      <c r="K918" s="64"/>
    </row>
    <row r="919" spans="3:11" ht="12.75">
      <c r="C919" s="60"/>
      <c r="J919" s="63"/>
      <c r="K919" s="64"/>
    </row>
    <row r="920" spans="3:11" ht="12.75">
      <c r="C920" s="60"/>
      <c r="J920" s="63"/>
      <c r="K920" s="64"/>
    </row>
    <row r="921" spans="3:11" ht="12.75">
      <c r="C921" s="60"/>
      <c r="J921" s="63"/>
      <c r="K921" s="64"/>
    </row>
    <row r="922" spans="3:11" ht="12.75">
      <c r="C922" s="60"/>
      <c r="J922" s="63"/>
      <c r="K922" s="64"/>
    </row>
    <row r="923" spans="3:11" ht="12.75">
      <c r="C923" s="60"/>
      <c r="J923" s="63"/>
      <c r="K923" s="64"/>
    </row>
    <row r="924" spans="3:11" ht="12.75">
      <c r="C924" s="60"/>
      <c r="J924" s="63"/>
      <c r="K924" s="64"/>
    </row>
    <row r="925" spans="3:11" ht="12.75">
      <c r="C925" s="60"/>
      <c r="J925" s="63"/>
      <c r="K925" s="64"/>
    </row>
    <row r="926" spans="3:11" ht="12.75">
      <c r="C926" s="60"/>
      <c r="J926" s="63"/>
      <c r="K926" s="64"/>
    </row>
    <row r="927" spans="3:11" ht="12.75">
      <c r="C927" s="60"/>
      <c r="J927" s="63"/>
      <c r="K927" s="64"/>
    </row>
    <row r="928" spans="3:11" ht="12.75">
      <c r="C928" s="60"/>
      <c r="J928" s="63"/>
      <c r="K928" s="64"/>
    </row>
    <row r="929" spans="3:11" ht="12.75">
      <c r="C929" s="60"/>
      <c r="J929" s="63"/>
      <c r="K929" s="64"/>
    </row>
    <row r="930" spans="3:11" ht="12.75">
      <c r="C930" s="60"/>
      <c r="J930" s="63"/>
      <c r="K930" s="64"/>
    </row>
    <row r="931" spans="3:11" ht="12.75">
      <c r="C931" s="60"/>
      <c r="J931" s="63"/>
      <c r="K931" s="64"/>
    </row>
    <row r="932" spans="3:11" ht="12.75">
      <c r="C932" s="60"/>
      <c r="J932" s="63"/>
      <c r="K932" s="64"/>
    </row>
    <row r="933" spans="3:11" ht="12.75">
      <c r="C933" s="60"/>
      <c r="J933" s="63"/>
      <c r="K933" s="64"/>
    </row>
    <row r="934" spans="3:11" ht="12.75">
      <c r="C934" s="60"/>
      <c r="J934" s="63"/>
      <c r="K934" s="64"/>
    </row>
    <row r="935" spans="3:11" ht="12.75">
      <c r="C935" s="60"/>
      <c r="J935" s="63"/>
      <c r="K935" s="64"/>
    </row>
    <row r="936" spans="3:11" ht="12.75">
      <c r="C936" s="60"/>
      <c r="J936" s="63"/>
      <c r="K936" s="64"/>
    </row>
    <row r="937" spans="3:11" ht="12.75">
      <c r="C937" s="60"/>
      <c r="J937" s="63"/>
      <c r="K937" s="64"/>
    </row>
    <row r="938" spans="3:11" ht="12.75">
      <c r="C938" s="60"/>
      <c r="J938" s="63"/>
      <c r="K938" s="64"/>
    </row>
    <row r="939" spans="3:11" ht="12.75">
      <c r="C939" s="60"/>
      <c r="J939" s="63"/>
      <c r="K939" s="64"/>
    </row>
    <row r="940" spans="3:11" ht="12.75">
      <c r="C940" s="60"/>
      <c r="J940" s="63"/>
      <c r="K940" s="64"/>
    </row>
    <row r="941" spans="3:11" ht="12.75">
      <c r="C941" s="60"/>
      <c r="J941" s="63"/>
      <c r="K941" s="64"/>
    </row>
    <row r="942" spans="3:11" ht="12.75">
      <c r="C942" s="60"/>
      <c r="J942" s="63"/>
      <c r="K942" s="64"/>
    </row>
    <row r="943" spans="3:11" ht="12.75">
      <c r="C943" s="60"/>
      <c r="J943" s="63"/>
      <c r="K943" s="64"/>
    </row>
    <row r="944" spans="3:11" ht="12.75">
      <c r="C944" s="60"/>
      <c r="J944" s="63"/>
      <c r="K944" s="64"/>
    </row>
    <row r="945" spans="3:11" ht="12.75">
      <c r="C945" s="60"/>
      <c r="J945" s="63"/>
      <c r="K945" s="64"/>
    </row>
    <row r="946" spans="3:11" ht="12.75">
      <c r="C946" s="60"/>
      <c r="J946" s="63"/>
      <c r="K946" s="64"/>
    </row>
    <row r="947" spans="3:11" ht="12.75">
      <c r="C947" s="60"/>
      <c r="J947" s="63"/>
      <c r="K947" s="64"/>
    </row>
    <row r="948" spans="3:11" ht="12.75">
      <c r="C948" s="60"/>
      <c r="J948" s="63"/>
      <c r="K948" s="64"/>
    </row>
    <row r="949" spans="3:11" ht="12.75">
      <c r="C949" s="60"/>
      <c r="J949" s="63"/>
      <c r="K949" s="64"/>
    </row>
    <row r="950" spans="3:11" ht="12.75">
      <c r="C950" s="60"/>
      <c r="J950" s="63"/>
      <c r="K950" s="64"/>
    </row>
    <row r="951" spans="3:11" ht="12.75">
      <c r="C951" s="60"/>
      <c r="J951" s="63"/>
      <c r="K951" s="64"/>
    </row>
    <row r="952" spans="3:11" ht="12.75">
      <c r="C952" s="60"/>
      <c r="J952" s="63"/>
      <c r="K952" s="64"/>
    </row>
    <row r="953" spans="3:11" ht="12.75">
      <c r="C953" s="60"/>
      <c r="J953" s="63"/>
      <c r="K953" s="64"/>
    </row>
    <row r="954" spans="3:11" ht="12.75">
      <c r="C954" s="60"/>
      <c r="J954" s="63"/>
      <c r="K954" s="64"/>
    </row>
    <row r="955" spans="3:11" ht="12.75">
      <c r="C955" s="60"/>
      <c r="J955" s="63"/>
      <c r="K955" s="64"/>
    </row>
    <row r="956" spans="3:11" ht="12.75">
      <c r="C956" s="60"/>
      <c r="J956" s="63"/>
      <c r="K956" s="64"/>
    </row>
    <row r="957" spans="3:11" ht="12.75">
      <c r="C957" s="60"/>
      <c r="J957" s="63"/>
      <c r="K957" s="64"/>
    </row>
    <row r="958" spans="3:11" ht="12.75">
      <c r="C958" s="60"/>
      <c r="J958" s="63"/>
      <c r="K958" s="64"/>
    </row>
    <row r="959" spans="3:11" ht="12.75">
      <c r="C959" s="60"/>
      <c r="J959" s="63"/>
      <c r="K959" s="64"/>
    </row>
    <row r="960" spans="3:11" ht="12.75">
      <c r="C960" s="60"/>
      <c r="J960" s="63"/>
      <c r="K960" s="64"/>
    </row>
    <row r="961" spans="3:11" ht="12.75">
      <c r="C961" s="60"/>
      <c r="J961" s="63"/>
      <c r="K961" s="64"/>
    </row>
    <row r="962" spans="3:11" ht="12.75">
      <c r="C962" s="60"/>
      <c r="J962" s="63"/>
      <c r="K962" s="64"/>
    </row>
    <row r="963" spans="3:11" ht="12.75">
      <c r="C963" s="60"/>
      <c r="J963" s="63"/>
      <c r="K963" s="64"/>
    </row>
    <row r="964" spans="3:11" ht="12.75">
      <c r="C964" s="60"/>
      <c r="J964" s="63"/>
      <c r="K964" s="64"/>
    </row>
    <row r="965" spans="3:11" ht="12.75">
      <c r="C965" s="60"/>
      <c r="J965" s="63"/>
      <c r="K965" s="64"/>
    </row>
    <row r="966" spans="3:11" ht="12.75">
      <c r="C966" s="60"/>
      <c r="J966" s="63"/>
      <c r="K966" s="64"/>
    </row>
    <row r="967" spans="3:11" ht="12.75">
      <c r="C967" s="60"/>
      <c r="J967" s="63"/>
      <c r="K967" s="64"/>
    </row>
    <row r="968" spans="3:11" ht="12.75">
      <c r="C968" s="60"/>
      <c r="J968" s="63"/>
      <c r="K968" s="64"/>
    </row>
    <row r="969" spans="3:11" ht="12.75">
      <c r="C969" s="60"/>
      <c r="J969" s="63"/>
      <c r="K969" s="64"/>
    </row>
    <row r="970" spans="3:11" ht="12.75">
      <c r="C970" s="60"/>
      <c r="J970" s="63"/>
      <c r="K970" s="64"/>
    </row>
    <row r="971" spans="3:11" ht="12.75">
      <c r="C971" s="60"/>
      <c r="J971" s="63"/>
      <c r="K971" s="64"/>
    </row>
    <row r="972" spans="3:11" ht="12.75">
      <c r="C972" s="60"/>
      <c r="J972" s="63"/>
      <c r="K972" s="64"/>
    </row>
    <row r="973" spans="3:11" ht="12.75">
      <c r="C973" s="60"/>
      <c r="J973" s="63"/>
      <c r="K973" s="64"/>
    </row>
  </sheetData>
  <autoFilter ref="A9:F973"/>
  <printOptions/>
  <pageMargins left="0.75" right="0.75" top="1" bottom="1" header="0" footer="0"/>
  <pageSetup fitToHeight="1" fitToWidth="1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Xavier Bros</cp:lastModifiedBy>
  <cp:lastPrinted>2002-10-13T16:48:38Z</cp:lastPrinted>
  <dcterms:created xsi:type="dcterms:W3CDTF">2002-02-23T20:41:13Z</dcterms:created>
  <dcterms:modified xsi:type="dcterms:W3CDTF">2009-06-27T21:27:22Z</dcterms:modified>
  <cp:category/>
  <cp:version/>
  <cp:contentType/>
  <cp:contentStatus/>
</cp:coreProperties>
</file>